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15480" windowHeight="11640"/>
  </bookViews>
  <sheets>
    <sheet name="Sheet1" sheetId="1" r:id="rId1"/>
    <sheet name="Data Validation" sheetId="2" state="hidden" r:id="rId2"/>
  </sheets>
  <definedNames>
    <definedName name="a" localSheetId="0">Sheet1!$B$2:$J$81</definedName>
    <definedName name="_xlnm.Print_Area" localSheetId="0">Sheet1!$B$2:$J$81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2" i="1" l="1"/>
  <c r="B29" i="1"/>
  <c r="C29" i="1"/>
  <c r="C30" i="1"/>
  <c r="C31" i="1"/>
  <c r="C32" i="1"/>
  <c r="C33" i="1"/>
  <c r="C34" i="1"/>
  <c r="B35" i="1"/>
  <c r="C35" i="1"/>
  <c r="C36" i="1"/>
  <c r="C37" i="1"/>
  <c r="C38" i="1"/>
  <c r="C39" i="1"/>
  <c r="C40" i="1"/>
  <c r="B41" i="1"/>
  <c r="C41" i="1"/>
  <c r="C42" i="1"/>
  <c r="C43" i="1"/>
  <c r="C44" i="1"/>
  <c r="C45" i="1"/>
  <c r="C46" i="1"/>
  <c r="B47" i="1"/>
  <c r="C47" i="1"/>
  <c r="C48" i="1"/>
  <c r="C49" i="1"/>
  <c r="C50" i="1"/>
  <c r="C51" i="1"/>
  <c r="C52" i="1"/>
  <c r="B62" i="1"/>
  <c r="C62" i="1"/>
  <c r="C63" i="1"/>
  <c r="C64" i="1"/>
  <c r="C65" i="1"/>
  <c r="B66" i="1"/>
  <c r="C66" i="1"/>
  <c r="C67" i="1"/>
  <c r="C68" i="1"/>
  <c r="C69" i="1"/>
  <c r="B70" i="1"/>
  <c r="C70" i="1"/>
  <c r="C71" i="1"/>
  <c r="C72" i="1"/>
  <c r="C73" i="1"/>
  <c r="B74" i="1"/>
  <c r="C74" i="1"/>
  <c r="C75" i="1"/>
  <c r="C76" i="1"/>
  <c r="C77" i="1"/>
</calcChain>
</file>

<file path=xl/sharedStrings.xml><?xml version="1.0" encoding="utf-8"?>
<sst xmlns="http://schemas.openxmlformats.org/spreadsheetml/2006/main" count="136" uniqueCount="72">
  <si>
    <t>BUCS-UPC EIGHT-BALL</t>
  </si>
  <si>
    <t>ENTRIES WILL ONLY BE ACCEPTED IF RECIEVED VIA BUCS Play AND YOU</t>
  </si>
  <si>
    <t>COMPLETE AND SEND THIS FORM TO daniel.turner@upc-pool.org.uk</t>
  </si>
  <si>
    <t>TEAM DETAILS FORM</t>
  </si>
  <si>
    <t xml:space="preserve">● </t>
  </si>
  <si>
    <t>This form is designed to provide UPC with the full details of your entry</t>
  </si>
  <si>
    <t>You may also use it to guide your AU in completing the BUCS Play submission</t>
  </si>
  <si>
    <t>Please refer to the accompanying Guidance Notes before completing this form</t>
  </si>
  <si>
    <r>
      <t xml:space="preserve">You </t>
    </r>
    <r>
      <rPr>
        <u/>
        <sz val="11"/>
        <color indexed="8"/>
        <rFont val="Calibri"/>
        <family val="2"/>
      </rPr>
      <t>must</t>
    </r>
    <r>
      <rPr>
        <sz val="11"/>
        <color indexed="8"/>
        <rFont val="Calibri"/>
        <family val="2"/>
      </rPr>
      <t xml:space="preserve"> complete </t>
    </r>
    <r>
      <rPr>
        <u/>
        <sz val="11"/>
        <color indexed="8"/>
        <rFont val="Calibri"/>
        <family val="2"/>
      </rPr>
      <t>all</t>
    </r>
    <r>
      <rPr>
        <sz val="11"/>
        <color indexed="8"/>
        <rFont val="Calibri"/>
        <family val="2"/>
      </rPr>
      <t xml:space="preserve"> of the yellow-shaded cells:</t>
    </r>
  </si>
  <si>
    <t>MAIN CONTACT OF DELEGATION (must be one of the entrants named below)</t>
  </si>
  <si>
    <t xml:space="preserve"> First name(s):</t>
  </si>
  <si>
    <t xml:space="preserve"> Surname:</t>
  </si>
  <si>
    <t xml:space="preserve"> Contact tel. number(s), preferably mobile:</t>
  </si>
  <si>
    <t xml:space="preserve"> Email address:</t>
  </si>
  <si>
    <t xml:space="preserve"> given to first teams, then second teams, etc then to institutions highest</t>
  </si>
  <si>
    <t xml:space="preserve"> Postal address:</t>
  </si>
  <si>
    <t>Postcode:</t>
  </si>
  <si>
    <t xml:space="preserve"> Approx no. members/players in your club/society/tournaments:</t>
  </si>
  <si>
    <t xml:space="preserve"> fourth teams then all of the first teams, all of the second teams and</t>
  </si>
  <si>
    <t>MEN'S CHAMPIONSHIPS ENTRY</t>
  </si>
  <si>
    <t>↙</t>
  </si>
  <si>
    <t xml:space="preserve"> How many teams do you want to enter?</t>
  </si>
  <si>
    <t>Ensure you list players in descending order of ability (ie best player first)</t>
  </si>
  <si>
    <t>↖</t>
  </si>
  <si>
    <t xml:space="preserve"> For reasons given above and for Individual Championship purposes,</t>
  </si>
  <si>
    <t xml:space="preserve"> Code</t>
  </si>
  <si>
    <t xml:space="preserve"> First Name</t>
  </si>
  <si>
    <t xml:space="preserve"> Surname</t>
  </si>
  <si>
    <t>Captain?</t>
  </si>
  <si>
    <r>
      <t xml:space="preserve"> teams and players </t>
    </r>
    <r>
      <rPr>
        <b/>
        <u/>
        <sz val="11"/>
        <color indexed="25"/>
        <rFont val="Calibri"/>
        <family val="2"/>
      </rPr>
      <t>must</t>
    </r>
    <r>
      <rPr>
        <b/>
        <sz val="11"/>
        <color indexed="25"/>
        <rFont val="Calibri"/>
        <family val="2"/>
      </rPr>
      <t xml:space="preserve"> be listed in order of strength</t>
    </r>
    <r>
      <rPr>
        <sz val="11"/>
        <color indexed="25"/>
        <rFont val="Calibri"/>
        <family val="2"/>
      </rPr>
      <t>, i.e. the first team</t>
    </r>
  </si>
  <si>
    <t xml:space="preserve"> must be your best team with the stronger players at the top and so on.</t>
  </si>
  <si>
    <t xml:space="preserve"> Please note that no women may be entered as part of a men's team, </t>
  </si>
  <si>
    <t xml:space="preserve"> and similarly, no men may be entered on women's teams</t>
  </si>
  <si>
    <r>
      <t xml:space="preserve"> athletic union/students' union via BUCS.  </t>
    </r>
    <r>
      <rPr>
        <b/>
        <sz val="11"/>
        <color indexed="25"/>
        <rFont val="Calibri"/>
        <family val="2"/>
      </rPr>
      <t xml:space="preserve">Do </t>
    </r>
    <r>
      <rPr>
        <b/>
        <u/>
        <sz val="11"/>
        <color indexed="25"/>
        <rFont val="Calibri"/>
        <family val="2"/>
      </rPr>
      <t>not</t>
    </r>
    <r>
      <rPr>
        <b/>
        <sz val="11"/>
        <color indexed="25"/>
        <rFont val="Calibri"/>
        <family val="2"/>
      </rPr>
      <t xml:space="preserve"> send any money direct</t>
    </r>
  </si>
  <si>
    <t xml:space="preserve"> to UPC.  If some or all of the fees are being paid by the entrant(s), i.e.</t>
  </si>
  <si>
    <t xml:space="preserve"> not 100%  by the athletic union/students' union, then please contact</t>
  </si>
  <si>
    <t xml:space="preserve"> your AU/SU  at the earliest opportunity to arrange the transfer of funds</t>
  </si>
  <si>
    <t xml:space="preserve"> to them.</t>
  </si>
  <si>
    <t xml:space="preserve"> There is no limit to the number of teams an institution may enter</t>
  </si>
  <si>
    <t xml:space="preserve"> There is room for 4 teams here, but more can be added on BUCS Play</t>
  </si>
  <si>
    <t xml:space="preserve"> If needed, contact daniel.turner@upc-pool.org.uk about further teams</t>
  </si>
  <si>
    <t>WOMEN'S CHAMPIONSHIPS ENTRY</t>
  </si>
  <si>
    <t xml:space="preserve"> Do any players require reasonable adjustment owing to disability or otherwise?</t>
  </si>
  <si>
    <t xml:space="preserve"> FAO: ATHLETIC UNION/STUDENTS' UNION OFFICERS</t>
  </si>
  <si>
    <t xml:space="preserve"> Please ensure that all of the above named players comply with the eligibility criteria of</t>
  </si>
  <si>
    <t xml:space="preserve"> BUCS before submitting entries via the BUCS Play system</t>
  </si>
  <si>
    <t>Entry deadlines:</t>
  </si>
  <si>
    <t>ONE</t>
  </si>
  <si>
    <t>Male</t>
  </si>
  <si>
    <t>NO</t>
  </si>
  <si>
    <t>TWO</t>
  </si>
  <si>
    <t>Female</t>
  </si>
  <si>
    <t>YES</t>
  </si>
  <si>
    <t>THREE</t>
  </si>
  <si>
    <t>FOUR</t>
  </si>
  <si>
    <t>INDIVIDUAL ONLY (max 1 player)</t>
  </si>
  <si>
    <t xml:space="preserve"> 80 men's teams are guaranteed to be accepted and preference will be</t>
  </si>
  <si>
    <t xml:space="preserve"> In the competition rankings.  For example, if 100 entries are received</t>
  </si>
  <si>
    <t xml:space="preserve"> comprised of 40 first teams, 30 second teams, 20 third teams and 10</t>
  </si>
  <si>
    <t xml:space="preserve"> then the third teams of the 10 highest-ranked institutions would be</t>
  </si>
  <si>
    <t xml:space="preserve"> accepted (with the 11th-highest ranked third team being first reserve,</t>
  </si>
  <si>
    <t xml:space="preserve"> the 12th-highest ranked third team being second reserve, etc).</t>
  </si>
  <si>
    <t>The captain need not be the strongest player, and vice-versa</t>
  </si>
  <si>
    <t>Tuesday 15th February 2022 for students to register on BUCS Play</t>
  </si>
  <si>
    <t>Thursday 17th February 2022 for AUs to complete entry</t>
  </si>
  <si>
    <t>Which Indv comp?</t>
  </si>
  <si>
    <t>Championship</t>
  </si>
  <si>
    <t>Trophy</t>
  </si>
  <si>
    <t>Stoke-on-Trent</t>
  </si>
  <si>
    <t>CHAMPIONSHIPS 2021-2022</t>
  </si>
  <si>
    <t>26 February - 1 March 2022</t>
  </si>
  <si>
    <t xml:space="preserve"> Please note that fees of £35.75 per player will be invoiced to your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</si>
</sst>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11"/>
      <color indexed="8"/>
      <name val="Calibri"/>
      <family val="2"/>
    </font>
    <font>
      <b/>
      <u/>
      <sz val="15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i/>
      <sz val="11"/>
      <color indexed="8"/>
      <name val="Calibri"/>
      <family val="2"/>
    </font>
    <font>
      <u/>
      <sz val="11"/>
      <color indexed="8"/>
      <name val="Calibri"/>
      <family val="2"/>
    </font>
    <font>
      <b/>
      <sz val="11"/>
      <color indexed="57"/>
      <name val="Calibri"/>
      <family val="2"/>
    </font>
    <font>
      <sz val="11"/>
      <color indexed="10"/>
      <name val="Calibri"/>
      <family val="2"/>
    </font>
    <font>
      <b/>
      <sz val="40"/>
      <color indexed="10"/>
      <name val="Calibri"/>
      <family val="2"/>
    </font>
    <font>
      <b/>
      <sz val="20"/>
      <color indexed="8"/>
      <name val="Calibri"/>
      <family val="2"/>
    </font>
    <font>
      <sz val="40"/>
      <color indexed="8"/>
      <name val="Calibri"/>
      <family val="2"/>
    </font>
    <font>
      <b/>
      <sz val="40"/>
      <color indexed="25"/>
      <name val="Calibri"/>
      <family val="2"/>
    </font>
    <font>
      <sz val="11"/>
      <color indexed="25"/>
      <name val="Calibri"/>
      <family val="2"/>
    </font>
    <font>
      <b/>
      <u/>
      <sz val="11"/>
      <color indexed="25"/>
      <name val="Calibri"/>
      <family val="2"/>
    </font>
    <font>
      <b/>
      <sz val="11"/>
      <color indexed="25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  <charset val="1"/>
    </font>
    <font>
      <b/>
      <sz val="11"/>
      <color indexed="4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47"/>
      </patternFill>
    </fill>
    <fill>
      <patternFill patternType="solid">
        <fgColor indexed="40"/>
        <bgColor indexed="49"/>
      </patternFill>
    </fill>
    <fill>
      <patternFill patternType="solid">
        <fgColor rgb="FFFF0000"/>
        <bgColor indexed="26"/>
      </patternFill>
    </fill>
    <fill>
      <patternFill patternType="solid">
        <fgColor rgb="FFFF0000"/>
        <bgColor indexed="1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 diagonalUp="1" diagonalDown="1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25"/>
      </left>
      <right style="medium">
        <color indexed="25"/>
      </right>
      <top/>
      <bottom style="medium">
        <color indexed="25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/>
      <diagonal/>
    </border>
    <border>
      <left style="medium">
        <color indexed="25"/>
      </left>
      <right style="medium">
        <color indexed="2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8"/>
      </left>
      <right/>
      <top/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127">
    <xf numFmtId="0" fontId="0" fillId="0" borderId="0" xfId="0"/>
    <xf numFmtId="0" fontId="1" fillId="2" borderId="0" xfId="1" applyFont="1" applyFill="1" applyProtection="1">
      <protection hidden="1"/>
    </xf>
    <xf numFmtId="0" fontId="2" fillId="2" borderId="0" xfId="1" applyFont="1" applyFill="1" applyBorder="1" applyAlignment="1" applyProtection="1">
      <alignment wrapText="1"/>
      <protection hidden="1"/>
    </xf>
    <xf numFmtId="0" fontId="3" fillId="2" borderId="0" xfId="1" applyFont="1" applyFill="1" applyAlignment="1" applyProtection="1">
      <protection hidden="1"/>
    </xf>
    <xf numFmtId="0" fontId="4" fillId="2" borderId="0" xfId="1" applyFont="1" applyFill="1" applyProtection="1">
      <protection hidden="1"/>
    </xf>
    <xf numFmtId="0" fontId="1" fillId="2" borderId="0" xfId="1" applyFont="1" applyFill="1" applyAlignment="1" applyProtection="1">
      <protection hidden="1"/>
    </xf>
    <xf numFmtId="0" fontId="5" fillId="2" borderId="0" xfId="1" applyFont="1" applyFill="1" applyAlignment="1" applyProtection="1">
      <protection hidden="1"/>
    </xf>
    <xf numFmtId="0" fontId="1" fillId="2" borderId="0" xfId="1" applyFont="1" applyFill="1" applyAlignment="1" applyProtection="1">
      <alignment horizontal="right"/>
      <protection hidden="1"/>
    </xf>
    <xf numFmtId="0" fontId="1" fillId="3" borderId="1" xfId="1" applyFont="1" applyFill="1" applyBorder="1" applyProtection="1">
      <protection hidden="1"/>
    </xf>
    <xf numFmtId="0" fontId="1" fillId="2" borderId="2" xfId="1" applyFont="1" applyFill="1" applyBorder="1" applyAlignment="1" applyProtection="1">
      <protection hidden="1"/>
    </xf>
    <xf numFmtId="49" fontId="7" fillId="3" borderId="3" xfId="1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protection hidden="1"/>
    </xf>
    <xf numFmtId="3" fontId="7" fillId="3" borderId="5" xfId="1" applyNumberFormat="1" applyFont="1" applyFill="1" applyBorder="1" applyAlignment="1" applyProtection="1">
      <alignment horizontal="center"/>
      <protection locked="0"/>
    </xf>
    <xf numFmtId="0" fontId="9" fillId="2" borderId="0" xfId="1" applyFont="1" applyFill="1" applyBorder="1" applyAlignment="1" applyProtection="1">
      <alignment horizontal="left" vertical="top"/>
      <protection hidden="1"/>
    </xf>
    <xf numFmtId="0" fontId="11" fillId="2" borderId="0" xfId="1" applyFont="1" applyFill="1" applyAlignment="1" applyProtection="1">
      <alignment vertical="center"/>
      <protection hidden="1"/>
    </xf>
    <xf numFmtId="0" fontId="3" fillId="2" borderId="0" xfId="1" applyFont="1" applyFill="1" applyAlignment="1" applyProtection="1">
      <alignment horizontal="right"/>
      <protection hidden="1"/>
    </xf>
    <xf numFmtId="0" fontId="3" fillId="2" borderId="6" xfId="1" applyFont="1" applyFill="1" applyBorder="1" applyAlignment="1" applyProtection="1">
      <alignment vertical="center" textRotation="90" wrapText="1"/>
      <protection hidden="1"/>
    </xf>
    <xf numFmtId="49" fontId="3" fillId="2" borderId="7" xfId="1" applyNumberFormat="1" applyFont="1" applyFill="1" applyBorder="1" applyProtection="1">
      <protection hidden="1"/>
    </xf>
    <xf numFmtId="0" fontId="3" fillId="2" borderId="8" xfId="1" applyFont="1" applyFill="1" applyBorder="1" applyAlignment="1" applyProtection="1">
      <alignment horizontal="center"/>
      <protection hidden="1"/>
    </xf>
    <xf numFmtId="0" fontId="7" fillId="3" borderId="9" xfId="1" applyFont="1" applyFill="1" applyBorder="1" applyAlignment="1" applyProtection="1">
      <alignment horizontal="center"/>
      <protection locked="0"/>
    </xf>
    <xf numFmtId="0" fontId="7" fillId="3" borderId="10" xfId="1" applyFont="1" applyFill="1" applyBorder="1" applyAlignment="1" applyProtection="1">
      <alignment horizontal="center"/>
      <protection locked="0"/>
    </xf>
    <xf numFmtId="49" fontId="7" fillId="3" borderId="11" xfId="1" applyNumberFormat="1" applyFont="1" applyFill="1" applyBorder="1" applyAlignment="1" applyProtection="1">
      <protection locked="0"/>
    </xf>
    <xf numFmtId="0" fontId="7" fillId="3" borderId="12" xfId="0" applyNumberFormat="1" applyFont="1" applyFill="1" applyBorder="1" applyProtection="1">
      <protection hidden="1"/>
    </xf>
    <xf numFmtId="0" fontId="3" fillId="2" borderId="0" xfId="1" applyFont="1" applyFill="1" applyAlignment="1" applyProtection="1">
      <alignment horizontal="left"/>
      <protection hidden="1"/>
    </xf>
    <xf numFmtId="0" fontId="7" fillId="3" borderId="13" xfId="0" applyNumberFormat="1" applyFont="1" applyFill="1" applyBorder="1" applyProtection="1">
      <protection hidden="1"/>
    </xf>
    <xf numFmtId="0" fontId="7" fillId="3" borderId="11" xfId="1" applyFont="1" applyFill="1" applyBorder="1" applyAlignment="1" applyProtection="1">
      <alignment horizontal="center"/>
      <protection locked="0"/>
    </xf>
    <xf numFmtId="0" fontId="7" fillId="3" borderId="14" xfId="0" applyNumberFormat="1" applyFont="1" applyFill="1" applyBorder="1" applyProtection="1">
      <protection hidden="1"/>
    </xf>
    <xf numFmtId="0" fontId="7" fillId="3" borderId="1" xfId="1" applyFont="1" applyFill="1" applyBorder="1" applyAlignment="1" applyProtection="1">
      <alignment horizontal="center"/>
      <protection locked="0"/>
    </xf>
    <xf numFmtId="0" fontId="18" fillId="4" borderId="0" xfId="1" applyFont="1" applyFill="1" applyAlignment="1" applyProtection="1">
      <alignment horizontal="center"/>
      <protection hidden="1"/>
    </xf>
    <xf numFmtId="0" fontId="3" fillId="2" borderId="0" xfId="1" applyFont="1" applyFill="1" applyBorder="1" applyAlignment="1" applyProtection="1">
      <alignment horizontal="left" vertical="center"/>
      <protection hidden="1"/>
    </xf>
    <xf numFmtId="0" fontId="1" fillId="0" borderId="0" xfId="1"/>
    <xf numFmtId="49" fontId="7" fillId="3" borderId="15" xfId="1" applyNumberFormat="1" applyFont="1" applyFill="1" applyBorder="1" applyAlignment="1" applyProtection="1">
      <protection locked="0"/>
    </xf>
    <xf numFmtId="0" fontId="7" fillId="3" borderId="16" xfId="1" applyFont="1" applyFill="1" applyBorder="1" applyAlignment="1" applyProtection="1">
      <alignment horizontal="center"/>
      <protection locked="0"/>
    </xf>
    <xf numFmtId="0" fontId="7" fillId="3" borderId="17" xfId="1" applyFont="1" applyFill="1" applyBorder="1" applyAlignment="1" applyProtection="1">
      <alignment horizontal="center"/>
      <protection locked="0"/>
    </xf>
    <xf numFmtId="0" fontId="7" fillId="3" borderId="18" xfId="1" applyFont="1" applyFill="1" applyBorder="1" applyAlignment="1" applyProtection="1">
      <alignment horizontal="center"/>
      <protection locked="0"/>
    </xf>
    <xf numFmtId="0" fontId="1" fillId="2" borderId="0" xfId="1" applyFont="1" applyFill="1" applyAlignment="1" applyProtection="1">
      <alignment vertical="center"/>
      <protection hidden="1"/>
    </xf>
    <xf numFmtId="0" fontId="7" fillId="3" borderId="12" xfId="1" applyNumberFormat="1" applyFont="1" applyFill="1" applyBorder="1" applyAlignment="1" applyProtection="1">
      <alignment vertical="center"/>
      <protection hidden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3" xfId="1" applyNumberFormat="1" applyFont="1" applyFill="1" applyBorder="1" applyAlignment="1" applyProtection="1">
      <alignment vertical="center"/>
      <protection hidden="1"/>
    </xf>
    <xf numFmtId="0" fontId="7" fillId="3" borderId="10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Alignment="1" applyProtection="1">
      <alignment horizontal="left" vertical="center"/>
      <protection hidden="1"/>
    </xf>
    <xf numFmtId="0" fontId="7" fillId="3" borderId="14" xfId="1" applyNumberFormat="1" applyFont="1" applyFill="1" applyBorder="1" applyAlignment="1" applyProtection="1">
      <alignment vertical="center"/>
      <protection hidden="1"/>
    </xf>
    <xf numFmtId="49" fontId="7" fillId="3" borderId="11" xfId="1" applyNumberFormat="1" applyFont="1" applyFill="1" applyBorder="1" applyAlignment="1" applyProtection="1">
      <alignment vertical="center"/>
      <protection locked="0"/>
    </xf>
    <xf numFmtId="0" fontId="7" fillId="3" borderId="19" xfId="0" applyNumberFormat="1" applyFont="1" applyFill="1" applyBorder="1" applyProtection="1">
      <protection hidden="1"/>
    </xf>
    <xf numFmtId="0" fontId="7" fillId="3" borderId="20" xfId="0" applyNumberFormat="1" applyFont="1" applyFill="1" applyBorder="1" applyProtection="1">
      <protection hidden="1"/>
    </xf>
    <xf numFmtId="0" fontId="7" fillId="3" borderId="21" xfId="0" applyNumberFormat="1" applyFont="1" applyFill="1" applyBorder="1" applyProtection="1">
      <protection hidden="1"/>
    </xf>
    <xf numFmtId="0" fontId="1" fillId="6" borderId="0" xfId="1" applyFont="1" applyFill="1" applyProtection="1">
      <protection hidden="1"/>
    </xf>
    <xf numFmtId="0" fontId="1" fillId="0" borderId="0" xfId="1" applyFont="1" applyFill="1" applyProtection="1">
      <protection hidden="1"/>
    </xf>
    <xf numFmtId="0" fontId="2" fillId="2" borderId="0" xfId="1" applyFont="1" applyFill="1" applyBorder="1" applyAlignment="1" applyProtection="1">
      <alignment horizontal="center"/>
      <protection hidden="1"/>
    </xf>
    <xf numFmtId="0" fontId="1" fillId="2" borderId="0" xfId="1" applyFont="1" applyFill="1" applyBorder="1" applyAlignment="1" applyProtection="1">
      <alignment horizontal="center"/>
      <protection hidden="1"/>
    </xf>
    <xf numFmtId="0" fontId="5" fillId="2" borderId="0" xfId="1" applyFont="1" applyFill="1" applyBorder="1" applyAlignment="1" applyProtection="1">
      <alignment horizontal="center"/>
      <protection hidden="1"/>
    </xf>
    <xf numFmtId="0" fontId="4" fillId="2" borderId="0" xfId="1" applyFont="1" applyFill="1" applyBorder="1" applyAlignment="1" applyProtection="1">
      <alignment horizontal="center"/>
      <protection hidden="1"/>
    </xf>
    <xf numFmtId="0" fontId="1" fillId="2" borderId="0" xfId="1" applyFont="1" applyFill="1" applyBorder="1" applyAlignment="1" applyProtection="1">
      <alignment horizontal="left"/>
      <protection hidden="1"/>
    </xf>
    <xf numFmtId="0" fontId="3" fillId="2" borderId="24" xfId="1" applyFont="1" applyFill="1" applyBorder="1" applyAlignment="1" applyProtection="1">
      <alignment horizontal="left"/>
      <protection hidden="1"/>
    </xf>
    <xf numFmtId="0" fontId="3" fillId="2" borderId="1" xfId="1" applyFont="1" applyFill="1" applyBorder="1" applyAlignment="1" applyProtection="1">
      <alignment horizontal="center"/>
      <protection hidden="1"/>
    </xf>
    <xf numFmtId="49" fontId="20" fillId="3" borderId="21" xfId="1" applyNumberFormat="1" applyFont="1" applyFill="1" applyBorder="1" applyAlignment="1" applyProtection="1">
      <alignment horizontal="left"/>
      <protection locked="0"/>
    </xf>
    <xf numFmtId="0" fontId="1" fillId="2" borderId="39" xfId="1" applyFont="1" applyFill="1" applyBorder="1" applyAlignment="1" applyProtection="1">
      <alignment horizontal="left"/>
      <protection hidden="1"/>
    </xf>
    <xf numFmtId="49" fontId="7" fillId="3" borderId="12" xfId="1" applyNumberFormat="1" applyFont="1" applyFill="1" applyBorder="1" applyAlignment="1" applyProtection="1">
      <alignment horizontal="center"/>
      <protection locked="0"/>
    </xf>
    <xf numFmtId="49" fontId="7" fillId="3" borderId="40" xfId="1" applyNumberFormat="1" applyFont="1" applyFill="1" applyBorder="1" applyAlignment="1" applyProtection="1">
      <alignment horizontal="center"/>
      <protection locked="0"/>
    </xf>
    <xf numFmtId="0" fontId="1" fillId="2" borderId="38" xfId="1" applyFont="1" applyFill="1" applyBorder="1" applyAlignment="1" applyProtection="1">
      <alignment horizontal="left"/>
      <protection hidden="1"/>
    </xf>
    <xf numFmtId="49" fontId="7" fillId="3" borderId="3" xfId="1" applyNumberFormat="1" applyFont="1" applyFill="1" applyBorder="1" applyAlignment="1" applyProtection="1">
      <alignment horizontal="center"/>
      <protection locked="0"/>
    </xf>
    <xf numFmtId="49" fontId="7" fillId="3" borderId="34" xfId="1" applyNumberFormat="1" applyFont="1" applyFill="1" applyBorder="1" applyAlignment="1" applyProtection="1">
      <alignment horizontal="center"/>
      <protection locked="0"/>
    </xf>
    <xf numFmtId="49" fontId="7" fillId="3" borderId="12" xfId="1" applyNumberFormat="1" applyFont="1" applyFill="1" applyBorder="1" applyAlignment="1" applyProtection="1">
      <alignment horizontal="left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49" fontId="7" fillId="3" borderId="13" xfId="1" applyNumberFormat="1" applyFont="1" applyFill="1" applyBorder="1" applyAlignment="1" applyProtection="1">
      <alignment horizontal="left" vertical="center"/>
      <protection locked="0"/>
    </xf>
    <xf numFmtId="49" fontId="20" fillId="3" borderId="20" xfId="1" applyNumberFormat="1" applyFont="1" applyFill="1" applyBorder="1" applyAlignment="1" applyProtection="1">
      <alignment horizontal="left"/>
      <protection locked="0"/>
    </xf>
    <xf numFmtId="49" fontId="20" fillId="3" borderId="13" xfId="1" applyNumberFormat="1" applyFont="1" applyFill="1" applyBorder="1" applyAlignment="1" applyProtection="1">
      <alignment horizontal="left"/>
      <protection locked="0"/>
    </xf>
    <xf numFmtId="49" fontId="20" fillId="3" borderId="13" xfId="1" applyNumberFormat="1" applyFont="1" applyFill="1" applyBorder="1" applyAlignment="1" applyProtection="1">
      <alignment horizontal="left" vertical="center"/>
      <protection locked="0"/>
    </xf>
    <xf numFmtId="49" fontId="20" fillId="3" borderId="12" xfId="1" applyNumberFormat="1" applyFont="1" applyFill="1" applyBorder="1" applyAlignment="1" applyProtection="1">
      <alignment horizontal="left" vertical="center"/>
      <protection locked="0"/>
    </xf>
    <xf numFmtId="49" fontId="20" fillId="3" borderId="4" xfId="1" applyNumberFormat="1" applyFont="1" applyFill="1" applyBorder="1" applyAlignment="1" applyProtection="1">
      <alignment horizontal="left"/>
      <protection locked="0"/>
    </xf>
    <xf numFmtId="0" fontId="1" fillId="2" borderId="36" xfId="1" applyFont="1" applyFill="1" applyBorder="1" applyAlignment="1" applyProtection="1">
      <alignment horizontal="left"/>
      <protection hidden="1"/>
    </xf>
    <xf numFmtId="0" fontId="1" fillId="7" borderId="0" xfId="1" applyFont="1" applyFill="1" applyBorder="1" applyProtection="1">
      <protection hidden="1"/>
    </xf>
    <xf numFmtId="49" fontId="7" fillId="3" borderId="10" xfId="1" applyNumberFormat="1" applyFont="1" applyFill="1" applyBorder="1" applyAlignment="1" applyProtection="1">
      <alignment horizontal="center"/>
      <protection locked="0"/>
    </xf>
    <xf numFmtId="0" fontId="10" fillId="2" borderId="0" xfId="1" applyFont="1" applyFill="1" applyBorder="1" applyAlignment="1" applyProtection="1">
      <alignment horizontal="center"/>
      <protection hidden="1"/>
    </xf>
    <xf numFmtId="0" fontId="1" fillId="2" borderId="26" xfId="1" applyFont="1" applyFill="1" applyBorder="1" applyAlignment="1" applyProtection="1">
      <alignment horizontal="left"/>
      <protection hidden="1"/>
    </xf>
    <xf numFmtId="0" fontId="7" fillId="3" borderId="8" xfId="1" applyFont="1" applyFill="1" applyBorder="1" applyAlignment="1" applyProtection="1">
      <alignment horizontal="center"/>
      <protection locked="0"/>
    </xf>
    <xf numFmtId="0" fontId="12" fillId="2" borderId="0" xfId="1" applyFont="1" applyFill="1" applyBorder="1" applyAlignment="1" applyProtection="1">
      <alignment horizontal="left"/>
      <protection hidden="1"/>
    </xf>
    <xf numFmtId="0" fontId="7" fillId="3" borderId="23" xfId="1" applyFont="1" applyFill="1" applyBorder="1" applyAlignment="1" applyProtection="1">
      <alignment horizontal="center" vertical="center" textRotation="90" wrapText="1"/>
      <protection hidden="1"/>
    </xf>
    <xf numFmtId="49" fontId="7" fillId="3" borderId="13" xfId="1" applyNumberFormat="1" applyFont="1" applyFill="1" applyBorder="1" applyAlignment="1" applyProtection="1">
      <alignment horizontal="center" vertical="center"/>
      <protection locked="0"/>
    </xf>
    <xf numFmtId="49" fontId="7" fillId="3" borderId="14" xfId="1" applyNumberFormat="1" applyFont="1" applyFill="1" applyBorder="1" applyAlignment="1" applyProtection="1">
      <alignment horizontal="left" vertical="center"/>
      <protection locked="0"/>
    </xf>
    <xf numFmtId="49" fontId="7" fillId="3" borderId="14" xfId="1" applyNumberFormat="1" applyFont="1" applyFill="1" applyBorder="1" applyAlignment="1" applyProtection="1">
      <alignment horizontal="center" vertical="center"/>
      <protection locked="0"/>
    </xf>
    <xf numFmtId="49" fontId="20" fillId="3" borderId="19" xfId="1" applyNumberFormat="1" applyFont="1" applyFill="1" applyBorder="1" applyAlignment="1" applyProtection="1">
      <alignment horizontal="left" vertical="center"/>
      <protection locked="0"/>
    </xf>
    <xf numFmtId="49" fontId="7" fillId="3" borderId="13" xfId="1" applyNumberFormat="1" applyFont="1" applyFill="1" applyBorder="1" applyAlignment="1" applyProtection="1">
      <alignment horizontal="left"/>
      <protection locked="0"/>
    </xf>
    <xf numFmtId="49" fontId="7" fillId="3" borderId="13" xfId="1" applyNumberFormat="1" applyFont="1" applyFill="1" applyBorder="1" applyAlignment="1" applyProtection="1">
      <alignment horizontal="center"/>
      <protection locked="0"/>
    </xf>
    <xf numFmtId="49" fontId="7" fillId="3" borderId="14" xfId="1" applyNumberFormat="1" applyFont="1" applyFill="1" applyBorder="1" applyAlignment="1" applyProtection="1">
      <alignment horizontal="left"/>
      <protection locked="0"/>
    </xf>
    <xf numFmtId="49" fontId="7" fillId="3" borderId="14" xfId="1" applyNumberFormat="1" applyFont="1" applyFill="1" applyBorder="1" applyAlignment="1" applyProtection="1">
      <alignment horizontal="center"/>
      <protection locked="0"/>
    </xf>
    <xf numFmtId="49" fontId="7" fillId="3" borderId="12" xfId="1" applyNumberFormat="1" applyFont="1" applyFill="1" applyBorder="1" applyAlignment="1" applyProtection="1">
      <alignment horizontal="left"/>
      <protection locked="0"/>
    </xf>
    <xf numFmtId="0" fontId="7" fillId="3" borderId="32" xfId="1" applyFont="1" applyFill="1" applyBorder="1" applyAlignment="1" applyProtection="1">
      <alignment horizontal="center" vertical="center" textRotation="90" wrapText="1"/>
      <protection hidden="1"/>
    </xf>
    <xf numFmtId="49" fontId="7" fillId="3" borderId="19" xfId="1" applyNumberFormat="1" applyFont="1" applyFill="1" applyBorder="1" applyAlignment="1" applyProtection="1">
      <alignment horizontal="left"/>
      <protection locked="0"/>
    </xf>
    <xf numFmtId="49" fontId="7" fillId="3" borderId="19" xfId="1" applyNumberFormat="1" applyFont="1" applyFill="1" applyBorder="1" applyAlignment="1" applyProtection="1">
      <alignment horizontal="center"/>
      <protection locked="0"/>
    </xf>
    <xf numFmtId="49" fontId="20" fillId="3" borderId="19" xfId="1" applyNumberFormat="1" applyFont="1" applyFill="1" applyBorder="1" applyAlignment="1" applyProtection="1">
      <alignment horizontal="left"/>
      <protection locked="0"/>
    </xf>
    <xf numFmtId="0" fontId="7" fillId="3" borderId="8" xfId="0" applyFont="1" applyFill="1" applyBorder="1" applyAlignment="1" applyProtection="1">
      <alignment horizontal="center"/>
      <protection locked="0"/>
    </xf>
    <xf numFmtId="49" fontId="7" fillId="3" borderId="21" xfId="1" applyNumberFormat="1" applyFont="1" applyFill="1" applyBorder="1" applyAlignment="1" applyProtection="1">
      <alignment horizontal="left"/>
      <protection locked="0"/>
    </xf>
    <xf numFmtId="49" fontId="7" fillId="3" borderId="21" xfId="1" applyNumberFormat="1" applyFont="1" applyFill="1" applyBorder="1" applyAlignment="1" applyProtection="1">
      <alignment horizontal="center"/>
      <protection locked="0"/>
    </xf>
    <xf numFmtId="0" fontId="7" fillId="3" borderId="29" xfId="1" applyFont="1" applyFill="1" applyBorder="1" applyAlignment="1" applyProtection="1">
      <alignment horizontal="center" vertical="center" textRotation="90" wrapText="1"/>
      <protection hidden="1"/>
    </xf>
    <xf numFmtId="0" fontId="7" fillId="3" borderId="30" xfId="1" applyFont="1" applyFill="1" applyBorder="1" applyAlignment="1" applyProtection="1">
      <alignment horizontal="center" vertical="center" textRotation="90" wrapText="1"/>
      <protection hidden="1"/>
    </xf>
    <xf numFmtId="0" fontId="7" fillId="3" borderId="31" xfId="1" applyFont="1" applyFill="1" applyBorder="1" applyAlignment="1" applyProtection="1">
      <alignment horizontal="center" vertical="center" textRotation="90" wrapText="1"/>
      <protection hidden="1"/>
    </xf>
    <xf numFmtId="49" fontId="7" fillId="3" borderId="20" xfId="1" applyNumberFormat="1" applyFont="1" applyFill="1" applyBorder="1" applyAlignment="1" applyProtection="1">
      <alignment horizontal="left"/>
      <protection locked="0"/>
    </xf>
    <xf numFmtId="49" fontId="7" fillId="3" borderId="20" xfId="1" applyNumberFormat="1" applyFont="1" applyFill="1" applyBorder="1" applyAlignment="1" applyProtection="1">
      <alignment horizontal="center"/>
      <protection locked="0"/>
    </xf>
    <xf numFmtId="49" fontId="20" fillId="3" borderId="12" xfId="1" applyNumberFormat="1" applyFont="1" applyFill="1" applyBorder="1" applyAlignment="1" applyProtection="1">
      <alignment horizontal="left"/>
      <protection locked="0"/>
    </xf>
    <xf numFmtId="49" fontId="20" fillId="3" borderId="14" xfId="1" applyNumberFormat="1" applyFont="1" applyFill="1" applyBorder="1" applyAlignment="1" applyProtection="1">
      <alignment horizontal="left"/>
      <protection locked="0"/>
    </xf>
    <xf numFmtId="0" fontId="7" fillId="3" borderId="23" xfId="0" applyFont="1" applyFill="1" applyBorder="1" applyAlignment="1" applyProtection="1">
      <alignment horizontal="center" vertical="center" textRotation="90" wrapText="1"/>
      <protection hidden="1"/>
    </xf>
    <xf numFmtId="0" fontId="3" fillId="2" borderId="0" xfId="1" applyFont="1" applyFill="1" applyBorder="1" applyAlignment="1" applyProtection="1">
      <alignment horizontal="left" vertical="center"/>
      <protection hidden="1"/>
    </xf>
    <xf numFmtId="0" fontId="3" fillId="2" borderId="0" xfId="1" applyFont="1" applyFill="1" applyBorder="1" applyProtection="1">
      <protection hidden="1"/>
    </xf>
    <xf numFmtId="0" fontId="3" fillId="2" borderId="22" xfId="1" applyFont="1" applyFill="1" applyBorder="1" applyAlignment="1" applyProtection="1">
      <alignment horizontal="left"/>
      <protection hidden="1"/>
    </xf>
    <xf numFmtId="0" fontId="17" fillId="4" borderId="0" xfId="1" applyFont="1" applyFill="1" applyBorder="1" applyAlignment="1" applyProtection="1">
      <alignment horizontal="center"/>
      <protection hidden="1"/>
    </xf>
    <xf numFmtId="0" fontId="4" fillId="5" borderId="0" xfId="1" applyFont="1" applyFill="1" applyBorder="1" applyAlignment="1" applyProtection="1">
      <alignment horizontal="left"/>
      <protection hidden="1"/>
    </xf>
    <xf numFmtId="0" fontId="1" fillId="5" borderId="0" xfId="1" applyFont="1" applyFill="1" applyBorder="1" applyAlignment="1" applyProtection="1">
      <alignment horizontal="left"/>
      <protection hidden="1"/>
    </xf>
    <xf numFmtId="0" fontId="1" fillId="8" borderId="0" xfId="1" applyFont="1" applyFill="1" applyProtection="1">
      <protection hidden="1"/>
    </xf>
    <xf numFmtId="0" fontId="3" fillId="8" borderId="0" xfId="1" applyFont="1" applyFill="1" applyBorder="1" applyAlignment="1" applyProtection="1">
      <alignment horizontal="left"/>
      <protection hidden="1"/>
    </xf>
    <xf numFmtId="0" fontId="0" fillId="9" borderId="0" xfId="0" applyFill="1"/>
    <xf numFmtId="0" fontId="8" fillId="8" borderId="37" xfId="1" applyFont="1" applyFill="1" applyBorder="1" applyAlignment="1" applyProtection="1">
      <alignment horizontal="left"/>
      <protection hidden="1"/>
    </xf>
    <xf numFmtId="0" fontId="8" fillId="8" borderId="35" xfId="1" applyFont="1" applyFill="1" applyBorder="1" applyAlignment="1" applyProtection="1">
      <alignment horizontal="left"/>
      <protection hidden="1"/>
    </xf>
    <xf numFmtId="0" fontId="8" fillId="8" borderId="33" xfId="1" applyFont="1" applyFill="1" applyBorder="1" applyAlignment="1" applyProtection="1">
      <alignment horizontal="left"/>
      <protection hidden="1"/>
    </xf>
    <xf numFmtId="0" fontId="1" fillId="8" borderId="0" xfId="1" applyFont="1" applyFill="1" applyBorder="1" applyProtection="1">
      <protection hidden="1"/>
    </xf>
    <xf numFmtId="0" fontId="13" fillId="8" borderId="27" xfId="1" applyFont="1" applyFill="1" applyBorder="1" applyAlignment="1" applyProtection="1">
      <alignment horizontal="left"/>
      <protection hidden="1"/>
    </xf>
    <xf numFmtId="0" fontId="13" fillId="8" borderId="28" xfId="1" applyFont="1" applyFill="1" applyBorder="1" applyAlignment="1" applyProtection="1">
      <alignment horizontal="left"/>
      <protection hidden="1"/>
    </xf>
    <xf numFmtId="0" fontId="13" fillId="8" borderId="25" xfId="1" applyFont="1" applyFill="1" applyBorder="1" applyAlignment="1" applyProtection="1">
      <alignment horizontal="left" vertical="center"/>
      <protection hidden="1"/>
    </xf>
    <xf numFmtId="0" fontId="1" fillId="8" borderId="0" xfId="1" applyFont="1" applyFill="1" applyAlignment="1" applyProtection="1">
      <alignment vertical="center"/>
      <protection hidden="1"/>
    </xf>
    <xf numFmtId="0" fontId="16" fillId="8" borderId="0" xfId="1" applyFont="1" applyFill="1" applyBorder="1" applyAlignment="1" applyProtection="1">
      <alignment horizontal="left" vertical="center"/>
      <protection hidden="1"/>
    </xf>
    <xf numFmtId="0" fontId="16" fillId="8" borderId="0" xfId="1" applyFont="1" applyFill="1" applyBorder="1" applyAlignment="1" applyProtection="1">
      <alignment vertical="center"/>
      <protection hidden="1"/>
    </xf>
    <xf numFmtId="0" fontId="13" fillId="8" borderId="0" xfId="1" applyFont="1" applyFill="1" applyBorder="1" applyAlignment="1" applyProtection="1">
      <alignment horizontal="left"/>
      <protection hidden="1"/>
    </xf>
    <xf numFmtId="0" fontId="3" fillId="8" borderId="0" xfId="1" applyFont="1" applyFill="1" applyProtection="1">
      <protection hidden="1"/>
    </xf>
    <xf numFmtId="0" fontId="8" fillId="8" borderId="0" xfId="1" applyFont="1" applyFill="1" applyBorder="1" applyAlignment="1" applyProtection="1">
      <alignment horizontal="left"/>
      <protection hidden="1"/>
    </xf>
    <xf numFmtId="0" fontId="13" fillId="8" borderId="25" xfId="1" applyFont="1" applyFill="1" applyBorder="1" applyAlignment="1" applyProtection="1">
      <alignment horizontal="left"/>
      <protection hidden="1"/>
    </xf>
    <xf numFmtId="0" fontId="16" fillId="8" borderId="0" xfId="1" applyFont="1" applyFill="1" applyBorder="1" applyAlignment="1" applyProtection="1">
      <alignment horizontal="left"/>
      <protection hidden="1"/>
    </xf>
    <xf numFmtId="0" fontId="16" fillId="8" borderId="0" xfId="1" applyFont="1" applyFill="1" applyBorder="1" applyProtection="1">
      <protection hidden="1"/>
    </xf>
  </cellXfs>
  <cellStyles count="3">
    <cellStyle name="Excel Built-in Normal" xfId="1"/>
    <cellStyle name="Normal" xfId="0" builtinId="0"/>
    <cellStyle name="Normal 2" xfId="2"/>
  </cellStyles>
  <dxfs count="7">
    <dxf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7030A0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228600</xdr:rowOff>
    </xdr:from>
    <xdr:to>
      <xdr:col>9</xdr:col>
      <xdr:colOff>590550</xdr:colOff>
      <xdr:row>4</xdr:row>
      <xdr:rowOff>123825</xdr:rowOff>
    </xdr:to>
    <xdr:pic>
      <xdr:nvPicPr>
        <xdr:cNvPr id="1052" name="Picture 3">
          <a:extLst>
            <a:ext uri="{FF2B5EF4-FFF2-40B4-BE49-F238E27FC236}">
              <a16:creationId xmlns:a16="http://schemas.microsoft.com/office/drawing/2014/main" xmlns="" id="{73A9C5B4-A3B0-48E5-8B67-02C6602F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19100"/>
          <a:ext cx="22574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38100</xdr:colOff>
      <xdr:row>1</xdr:row>
      <xdr:rowOff>19050</xdr:rowOff>
    </xdr:from>
    <xdr:to>
      <xdr:col>2</xdr:col>
      <xdr:colOff>323850</xdr:colOff>
      <xdr:row>5</xdr:row>
      <xdr:rowOff>161925</xdr:rowOff>
    </xdr:to>
    <xdr:pic>
      <xdr:nvPicPr>
        <xdr:cNvPr id="1053" name="Picture 4">
          <a:extLst>
            <a:ext uri="{FF2B5EF4-FFF2-40B4-BE49-F238E27FC236}">
              <a16:creationId xmlns:a16="http://schemas.microsoft.com/office/drawing/2014/main" xmlns="" id="{106C0CB9-A5FE-4D5E-84D5-0449F4B8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09550"/>
          <a:ext cx="895350" cy="1019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daniel.turner@upc-pool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2"/>
  <sheetViews>
    <sheetView tabSelected="1" workbookViewId="0">
      <selection activeCell="V84" sqref="V84"/>
    </sheetView>
  </sheetViews>
  <sheetFormatPr defaultColWidth="9.140625" defaultRowHeight="15" x14ac:dyDescent="0.25"/>
  <cols>
    <col min="1" max="3" width="9.140625" style="1"/>
    <col min="4" max="10" width="9.28515625" style="1" customWidth="1"/>
    <col min="11" max="11" width="9.140625" style="1"/>
    <col min="12" max="18" width="9.140625" style="108"/>
    <col min="19" max="16384" width="9.140625" style="1"/>
  </cols>
  <sheetData>
    <row r="2" spans="1:19" ht="19.5" customHeight="1" x14ac:dyDescent="0.3">
      <c r="C2" s="48" t="s">
        <v>0</v>
      </c>
      <c r="D2" s="48"/>
      <c r="E2" s="48"/>
      <c r="F2" s="48"/>
      <c r="G2" s="48"/>
      <c r="H2" s="2"/>
      <c r="I2" s="2"/>
      <c r="J2" s="2"/>
      <c r="S2" s="3"/>
    </row>
    <row r="3" spans="1:19" ht="19.5" customHeight="1" x14ac:dyDescent="0.3">
      <c r="B3" s="4"/>
      <c r="C3" s="48" t="s">
        <v>69</v>
      </c>
      <c r="D3" s="48"/>
      <c r="E3" s="48"/>
      <c r="F3" s="48"/>
      <c r="G3" s="48"/>
      <c r="H3" s="2"/>
      <c r="I3" s="2"/>
      <c r="J3" s="2"/>
      <c r="L3" s="109" t="s">
        <v>1</v>
      </c>
      <c r="M3" s="109"/>
      <c r="N3" s="109"/>
      <c r="O3" s="109"/>
      <c r="P3" s="109"/>
      <c r="Q3" s="109"/>
      <c r="R3" s="109"/>
      <c r="S3" s="3"/>
    </row>
    <row r="4" spans="1:19" x14ac:dyDescent="0.25">
      <c r="A4" s="4"/>
      <c r="B4" s="4"/>
      <c r="C4" s="49" t="s">
        <v>70</v>
      </c>
      <c r="D4" s="49"/>
      <c r="E4" s="49"/>
      <c r="F4" s="49"/>
      <c r="G4" s="49"/>
      <c r="H4" s="5"/>
      <c r="I4" s="5"/>
      <c r="J4" s="5"/>
      <c r="L4" s="109" t="s">
        <v>2</v>
      </c>
      <c r="M4" s="109"/>
      <c r="N4" s="109"/>
      <c r="O4" s="109"/>
      <c r="P4" s="109"/>
      <c r="Q4" s="109"/>
      <c r="R4" s="109"/>
    </row>
    <row r="5" spans="1:19" x14ac:dyDescent="0.25">
      <c r="C5" s="50" t="s">
        <v>68</v>
      </c>
      <c r="D5" s="50"/>
      <c r="E5" s="50"/>
      <c r="F5" s="50"/>
      <c r="G5" s="50"/>
      <c r="H5" s="6"/>
      <c r="I5" s="6"/>
      <c r="J5" s="6"/>
    </row>
    <row r="6" spans="1:19" ht="15.75" customHeight="1" x14ac:dyDescent="0.25"/>
    <row r="7" spans="1:19" ht="15" customHeight="1" x14ac:dyDescent="0.25">
      <c r="B7" s="51" t="s">
        <v>3</v>
      </c>
      <c r="C7" s="51"/>
      <c r="D7" s="51"/>
      <c r="E7" s="51"/>
      <c r="F7" s="51"/>
      <c r="G7" s="51"/>
      <c r="H7" s="51"/>
      <c r="I7" s="51"/>
      <c r="J7" s="51"/>
    </row>
    <row r="8" spans="1:19" ht="15" customHeight="1" x14ac:dyDescent="0.25">
      <c r="B8" s="7" t="s">
        <v>4</v>
      </c>
      <c r="C8" s="52" t="s">
        <v>5</v>
      </c>
      <c r="D8" s="52"/>
      <c r="E8" s="52"/>
      <c r="F8" s="52"/>
      <c r="G8" s="52"/>
      <c r="H8" s="52"/>
      <c r="I8" s="52"/>
      <c r="J8" s="52"/>
    </row>
    <row r="9" spans="1:19" ht="15" customHeight="1" x14ac:dyDescent="0.25">
      <c r="B9" s="7" t="s">
        <v>4</v>
      </c>
      <c r="C9" s="52" t="s">
        <v>6</v>
      </c>
      <c r="D9" s="52"/>
      <c r="E9" s="52"/>
      <c r="F9" s="52"/>
      <c r="G9" s="52"/>
      <c r="H9" s="52"/>
      <c r="I9" s="52"/>
      <c r="J9" s="52"/>
    </row>
    <row r="10" spans="1:19" ht="15" customHeight="1" x14ac:dyDescent="0.25">
      <c r="B10" s="7" t="s">
        <v>4</v>
      </c>
      <c r="C10" s="52" t="s">
        <v>7</v>
      </c>
      <c r="D10" s="52"/>
      <c r="E10" s="52"/>
      <c r="F10" s="52"/>
      <c r="G10" s="52"/>
      <c r="H10" s="52"/>
      <c r="I10" s="52"/>
      <c r="J10" s="52"/>
      <c r="L10" s="110"/>
      <c r="M10" s="110"/>
      <c r="N10" s="110"/>
      <c r="O10" s="110"/>
      <c r="P10" s="110"/>
      <c r="Q10" s="110"/>
      <c r="R10" s="110"/>
    </row>
    <row r="11" spans="1:19" ht="15" customHeight="1" x14ac:dyDescent="0.25">
      <c r="B11" s="7" t="s">
        <v>4</v>
      </c>
      <c r="C11" s="52" t="s">
        <v>8</v>
      </c>
      <c r="D11" s="52"/>
      <c r="E11" s="52"/>
      <c r="F11" s="52"/>
      <c r="G11" s="52"/>
      <c r="H11" s="8"/>
      <c r="L11" s="110"/>
      <c r="M11" s="110"/>
      <c r="N11" s="110"/>
      <c r="O11" s="110"/>
      <c r="P11" s="110"/>
      <c r="Q11" s="110"/>
      <c r="R11" s="110"/>
    </row>
    <row r="12" spans="1:19" ht="15" customHeight="1" x14ac:dyDescent="0.25">
      <c r="L12" s="110"/>
      <c r="M12" s="110"/>
      <c r="N12" s="110"/>
      <c r="O12" s="110"/>
      <c r="P12" s="110"/>
      <c r="Q12" s="110"/>
      <c r="R12" s="110"/>
    </row>
    <row r="13" spans="1:19" ht="15" customHeight="1" x14ac:dyDescent="0.25">
      <c r="B13" s="54" t="s">
        <v>9</v>
      </c>
      <c r="C13" s="54"/>
      <c r="D13" s="54"/>
      <c r="E13" s="54"/>
      <c r="F13" s="54"/>
      <c r="G13" s="54"/>
      <c r="H13" s="54"/>
      <c r="I13" s="54"/>
      <c r="J13" s="54"/>
      <c r="L13" s="110"/>
      <c r="M13" s="110"/>
      <c r="N13" s="110"/>
      <c r="O13" s="110"/>
      <c r="P13" s="110"/>
      <c r="Q13" s="110"/>
      <c r="R13" s="110"/>
    </row>
    <row r="14" spans="1:19" ht="15" customHeight="1" x14ac:dyDescent="0.25">
      <c r="B14" s="56" t="s">
        <v>10</v>
      </c>
      <c r="C14" s="56"/>
      <c r="D14" s="57"/>
      <c r="E14" s="57"/>
      <c r="F14" s="57"/>
      <c r="G14" s="9" t="s">
        <v>11</v>
      </c>
      <c r="H14" s="58"/>
      <c r="I14" s="58"/>
      <c r="J14" s="58"/>
      <c r="L14" s="110"/>
      <c r="M14" s="110"/>
      <c r="N14" s="110"/>
      <c r="O14" s="110"/>
      <c r="P14" s="110"/>
      <c r="Q14" s="110"/>
      <c r="R14" s="110"/>
    </row>
    <row r="15" spans="1:19" ht="15" customHeight="1" x14ac:dyDescent="0.25">
      <c r="B15" s="59" t="s">
        <v>12</v>
      </c>
      <c r="C15" s="59"/>
      <c r="D15" s="59"/>
      <c r="E15" s="59"/>
      <c r="F15" s="59"/>
      <c r="G15" s="59"/>
      <c r="H15" s="60"/>
      <c r="I15" s="60"/>
      <c r="J15" s="60"/>
      <c r="L15" s="111" t="s">
        <v>56</v>
      </c>
      <c r="M15" s="111"/>
      <c r="N15" s="111"/>
      <c r="O15" s="111"/>
      <c r="P15" s="111"/>
      <c r="Q15" s="111"/>
      <c r="R15" s="111"/>
    </row>
    <row r="16" spans="1:19" ht="15" customHeight="1" x14ac:dyDescent="0.25">
      <c r="B16" s="59" t="s">
        <v>13</v>
      </c>
      <c r="C16" s="59"/>
      <c r="D16" s="72"/>
      <c r="E16" s="72"/>
      <c r="F16" s="72"/>
      <c r="G16" s="72"/>
      <c r="H16" s="72"/>
      <c r="I16" s="72"/>
      <c r="J16" s="72"/>
      <c r="L16" s="112" t="s">
        <v>14</v>
      </c>
      <c r="M16" s="112"/>
      <c r="N16" s="112"/>
      <c r="O16" s="112"/>
      <c r="P16" s="112"/>
      <c r="Q16" s="112"/>
      <c r="R16" s="112"/>
    </row>
    <row r="17" spans="2:18" ht="15" customHeight="1" x14ac:dyDescent="0.25">
      <c r="B17" s="59" t="s">
        <v>15</v>
      </c>
      <c r="C17" s="59"/>
      <c r="D17" s="72"/>
      <c r="E17" s="72"/>
      <c r="F17" s="72"/>
      <c r="G17" s="72"/>
      <c r="H17" s="72"/>
      <c r="I17" s="72"/>
      <c r="J17" s="72"/>
      <c r="L17" s="112" t="s">
        <v>57</v>
      </c>
      <c r="M17" s="112"/>
      <c r="N17" s="112"/>
      <c r="O17" s="112"/>
      <c r="P17" s="112"/>
      <c r="Q17" s="112"/>
      <c r="R17" s="112"/>
    </row>
    <row r="18" spans="2:18" ht="15" customHeight="1" x14ac:dyDescent="0.25">
      <c r="B18" s="61"/>
      <c r="C18" s="61"/>
      <c r="D18" s="61"/>
      <c r="E18" s="61"/>
      <c r="F18" s="61"/>
      <c r="G18" s="61"/>
      <c r="H18" s="61"/>
      <c r="I18" s="11" t="s">
        <v>16</v>
      </c>
      <c r="J18" s="10"/>
      <c r="L18" s="112" t="s">
        <v>58</v>
      </c>
      <c r="M18" s="112"/>
      <c r="N18" s="112"/>
      <c r="O18" s="112"/>
      <c r="P18" s="112"/>
      <c r="Q18" s="112"/>
      <c r="R18" s="112"/>
    </row>
    <row r="19" spans="2:18" ht="15" customHeight="1" x14ac:dyDescent="0.25">
      <c r="B19" s="70" t="s">
        <v>17</v>
      </c>
      <c r="C19" s="70"/>
      <c r="D19" s="70"/>
      <c r="E19" s="70"/>
      <c r="F19" s="70"/>
      <c r="G19" s="70"/>
      <c r="H19" s="70"/>
      <c r="I19" s="70"/>
      <c r="J19" s="12"/>
      <c r="K19"/>
      <c r="L19" s="112" t="s">
        <v>18</v>
      </c>
      <c r="M19" s="112"/>
      <c r="N19" s="112"/>
      <c r="O19" s="112"/>
      <c r="P19" s="112"/>
      <c r="Q19" s="112"/>
      <c r="R19" s="112"/>
    </row>
    <row r="20" spans="2:18" ht="15" customHeight="1" x14ac:dyDescent="0.25">
      <c r="K20" s="13"/>
      <c r="L20" s="112" t="s">
        <v>59</v>
      </c>
      <c r="M20" s="112"/>
      <c r="N20" s="112"/>
      <c r="O20" s="112"/>
      <c r="P20" s="112"/>
      <c r="Q20" s="112"/>
      <c r="R20" s="112"/>
    </row>
    <row r="21" spans="2:18" ht="15" customHeight="1" x14ac:dyDescent="0.25">
      <c r="B21" s="71"/>
      <c r="C21" s="71"/>
      <c r="D21" s="71"/>
      <c r="E21" s="71"/>
      <c r="F21" s="71"/>
      <c r="G21" s="71"/>
      <c r="H21" s="71"/>
      <c r="I21" s="71"/>
      <c r="J21" s="71"/>
      <c r="K21" s="13"/>
      <c r="L21" s="112" t="s">
        <v>60</v>
      </c>
      <c r="M21" s="112"/>
      <c r="N21" s="112"/>
      <c r="O21" s="112"/>
      <c r="P21" s="112"/>
      <c r="Q21" s="112"/>
      <c r="R21" s="112"/>
    </row>
    <row r="22" spans="2:18" ht="15" customHeight="1" x14ac:dyDescent="0.25">
      <c r="K22" s="13"/>
      <c r="L22" s="113" t="s">
        <v>61</v>
      </c>
      <c r="M22" s="113"/>
      <c r="N22" s="113"/>
      <c r="O22" s="113"/>
      <c r="P22" s="113"/>
      <c r="Q22" s="113"/>
      <c r="R22" s="113"/>
    </row>
    <row r="23" spans="2:18" ht="51" x14ac:dyDescent="0.4">
      <c r="B23" s="73" t="s">
        <v>19</v>
      </c>
      <c r="C23" s="73"/>
      <c r="D23" s="73"/>
      <c r="E23" s="73"/>
      <c r="F23" s="73"/>
      <c r="G23" s="73"/>
      <c r="H23" s="73"/>
      <c r="I23" s="73"/>
      <c r="J23" s="73"/>
      <c r="K23" s="13" t="s">
        <v>20</v>
      </c>
      <c r="L23" s="114"/>
      <c r="M23" s="114"/>
      <c r="N23" s="114"/>
    </row>
    <row r="24" spans="2:18" ht="15" customHeight="1" x14ac:dyDescent="0.25">
      <c r="K24" s="13"/>
      <c r="L24" s="114"/>
      <c r="M24" s="114"/>
      <c r="N24" s="114"/>
    </row>
    <row r="25" spans="2:18" ht="15" customHeight="1" x14ac:dyDescent="0.25">
      <c r="B25" s="74" t="s">
        <v>21</v>
      </c>
      <c r="C25" s="74"/>
      <c r="D25" s="74"/>
      <c r="E25" s="74"/>
      <c r="F25" s="74"/>
      <c r="G25" s="75"/>
      <c r="H25" s="75"/>
      <c r="I25" s="75"/>
      <c r="J25" s="75"/>
      <c r="K25" s="13"/>
    </row>
    <row r="26" spans="2:18" ht="15" customHeight="1" x14ac:dyDescent="0.25">
      <c r="K26" s="14"/>
    </row>
    <row r="27" spans="2:18" ht="15" customHeight="1" thickBot="1" x14ac:dyDescent="0.3">
      <c r="B27" s="15" t="s">
        <v>4</v>
      </c>
      <c r="C27" s="3" t="s">
        <v>22</v>
      </c>
      <c r="D27" s="3"/>
      <c r="E27" s="3"/>
      <c r="F27" s="3"/>
      <c r="G27" s="3"/>
      <c r="H27" s="3"/>
      <c r="I27" s="3"/>
      <c r="J27" s="3"/>
      <c r="K27" s="76" t="s">
        <v>23</v>
      </c>
      <c r="L27" s="115" t="s">
        <v>24</v>
      </c>
      <c r="M27" s="115"/>
      <c r="N27" s="115"/>
      <c r="O27" s="115"/>
      <c r="P27" s="115"/>
      <c r="Q27" s="115"/>
      <c r="R27" s="115"/>
    </row>
    <row r="28" spans="2:18" ht="15" customHeight="1" thickBot="1" x14ac:dyDescent="0.3">
      <c r="B28" s="16"/>
      <c r="C28" s="17" t="s">
        <v>25</v>
      </c>
      <c r="D28" s="53" t="s">
        <v>26</v>
      </c>
      <c r="E28" s="53"/>
      <c r="F28" s="53" t="s">
        <v>27</v>
      </c>
      <c r="G28" s="53"/>
      <c r="H28" s="53" t="s">
        <v>65</v>
      </c>
      <c r="I28" s="53"/>
      <c r="J28" s="18" t="s">
        <v>28</v>
      </c>
      <c r="K28" s="76"/>
      <c r="L28" s="116" t="s">
        <v>29</v>
      </c>
      <c r="M28" s="116"/>
      <c r="N28" s="116"/>
      <c r="O28" s="116"/>
      <c r="P28" s="116"/>
      <c r="Q28" s="116"/>
      <c r="R28" s="116"/>
    </row>
    <row r="29" spans="2:18" s="35" customFormat="1" ht="17.850000000000001" customHeight="1" thickBot="1" x14ac:dyDescent="0.25">
      <c r="B29" s="77" t="str">
        <f>IF(G25="","N/A","FIRST TEAM / INDIVIDUAL ONLY (max 2)")</f>
        <v>N/A</v>
      </c>
      <c r="C29" s="36" t="str">
        <f>IF(G25="","N/A","0101")</f>
        <v>N/A</v>
      </c>
      <c r="D29" s="62"/>
      <c r="E29" s="62"/>
      <c r="F29" s="63"/>
      <c r="G29" s="63"/>
      <c r="H29" s="68" t="s">
        <v>66</v>
      </c>
      <c r="I29" s="68"/>
      <c r="J29" s="37"/>
      <c r="K29" s="76"/>
      <c r="L29" s="117" t="s">
        <v>30</v>
      </c>
      <c r="M29" s="117"/>
      <c r="N29" s="117"/>
      <c r="O29" s="117"/>
      <c r="P29" s="117"/>
      <c r="Q29" s="117"/>
      <c r="R29" s="117"/>
    </row>
    <row r="30" spans="2:18" s="35" customFormat="1" ht="17.850000000000001" customHeight="1" thickBot="1" x14ac:dyDescent="0.25">
      <c r="B30" s="77"/>
      <c r="C30" s="38" t="str">
        <f>IF(G25="","N/A","0102")</f>
        <v>N/A</v>
      </c>
      <c r="D30" s="64"/>
      <c r="E30" s="64"/>
      <c r="F30" s="78"/>
      <c r="G30" s="78"/>
      <c r="H30" s="67" t="s">
        <v>66</v>
      </c>
      <c r="I30" s="67"/>
      <c r="J30" s="39"/>
      <c r="K30" s="40"/>
      <c r="L30" s="118"/>
      <c r="M30" s="118"/>
      <c r="N30" s="118"/>
      <c r="O30" s="118"/>
      <c r="P30" s="118"/>
      <c r="Q30" s="118"/>
      <c r="R30" s="118"/>
    </row>
    <row r="31" spans="2:18" s="35" customFormat="1" ht="17.850000000000001" customHeight="1" thickBot="1" x14ac:dyDescent="0.25">
      <c r="B31" s="77"/>
      <c r="C31" s="38" t="str">
        <f>IF(G25="","N/A",IF(G25="INDIVIDUAL ONLY (max 2 players)","N/A","0103"))</f>
        <v>N/A</v>
      </c>
      <c r="D31" s="64"/>
      <c r="E31" s="64"/>
      <c r="F31" s="78"/>
      <c r="G31" s="78"/>
      <c r="H31" s="67" t="s">
        <v>66</v>
      </c>
      <c r="I31" s="67"/>
      <c r="J31" s="39"/>
      <c r="K31" s="40"/>
      <c r="L31" s="119" t="s">
        <v>62</v>
      </c>
      <c r="M31" s="119"/>
      <c r="N31" s="119"/>
      <c r="O31" s="119"/>
      <c r="P31" s="119"/>
      <c r="Q31" s="119"/>
      <c r="R31" s="119"/>
    </row>
    <row r="32" spans="2:18" s="35" customFormat="1" ht="17.850000000000001" customHeight="1" thickBot="1" x14ac:dyDescent="0.25">
      <c r="B32" s="77"/>
      <c r="C32" s="38" t="str">
        <f>IF(G25="","N/A",IF(G25="INDIVIDUAL ONLY (max 2 players)","N/A","0104"))</f>
        <v>N/A</v>
      </c>
      <c r="D32" s="64"/>
      <c r="E32" s="64"/>
      <c r="F32" s="78"/>
      <c r="G32" s="78"/>
      <c r="H32" s="67" t="s">
        <v>66</v>
      </c>
      <c r="I32" s="67"/>
      <c r="J32" s="39"/>
      <c r="L32" s="118"/>
      <c r="M32" s="118"/>
      <c r="N32" s="118"/>
      <c r="O32" s="118"/>
      <c r="P32" s="118"/>
      <c r="Q32" s="118"/>
      <c r="R32" s="118"/>
    </row>
    <row r="33" spans="2:19" s="35" customFormat="1" ht="17.850000000000001" customHeight="1" thickBot="1" x14ac:dyDescent="0.25">
      <c r="B33" s="77"/>
      <c r="C33" s="38" t="str">
        <f>IF(G25="","N/A",IF(G25="INDIVIDUAL ONLY (max 2 players)","N/A","0105"))</f>
        <v>N/A</v>
      </c>
      <c r="D33" s="64"/>
      <c r="E33" s="64"/>
      <c r="F33" s="78"/>
      <c r="G33" s="78"/>
      <c r="H33" s="67" t="s">
        <v>66</v>
      </c>
      <c r="I33" s="67"/>
      <c r="J33" s="39"/>
      <c r="L33" s="119" t="s">
        <v>31</v>
      </c>
      <c r="M33" s="119"/>
      <c r="N33" s="119"/>
      <c r="O33" s="119"/>
      <c r="P33" s="119"/>
      <c r="Q33" s="119"/>
      <c r="R33" s="119"/>
    </row>
    <row r="34" spans="2:19" s="35" customFormat="1" ht="17.850000000000001" customHeight="1" thickBot="1" x14ac:dyDescent="0.25">
      <c r="B34" s="77"/>
      <c r="C34" s="41" t="str">
        <f>IF(G25="","N/A",IF(G25="INDIVIDUAL ONLY (max 2 players)","N/A","0106"))</f>
        <v>N/A</v>
      </c>
      <c r="D34" s="79"/>
      <c r="E34" s="79"/>
      <c r="F34" s="80"/>
      <c r="G34" s="80"/>
      <c r="H34" s="81" t="s">
        <v>66</v>
      </c>
      <c r="I34" s="81"/>
      <c r="J34" s="42"/>
      <c r="L34" s="120" t="s">
        <v>32</v>
      </c>
      <c r="M34" s="120"/>
      <c r="N34" s="120"/>
      <c r="O34" s="120"/>
      <c r="P34" s="120"/>
      <c r="Q34" s="120"/>
      <c r="R34" s="120"/>
    </row>
    <row r="35" spans="2:19" ht="17.850000000000001" customHeight="1" thickBot="1" x14ac:dyDescent="0.3">
      <c r="B35" s="77" t="str">
        <f>IF(G25="","N/A",IF(G25="INDIVIDUAL ONLY","N/A",IF(G25="one","N/A","SECOND TEAM ")))</f>
        <v>N/A</v>
      </c>
      <c r="C35" s="22" t="str">
        <f>IF(G25="","N/A",IF(G25="INDIVIDUAL ONLY (max 2 players)","N/A",IF(G25="ONE","N/A","0201")))</f>
        <v>N/A</v>
      </c>
      <c r="D35" s="86"/>
      <c r="E35" s="86"/>
      <c r="F35" s="57"/>
      <c r="G35" s="57"/>
      <c r="H35" s="65" t="s">
        <v>67</v>
      </c>
      <c r="I35" s="65"/>
      <c r="J35" s="20"/>
      <c r="S35" s="23"/>
    </row>
    <row r="36" spans="2:19" ht="17.850000000000001" customHeight="1" thickBot="1" x14ac:dyDescent="0.3">
      <c r="B36" s="77"/>
      <c r="C36" s="24" t="str">
        <f>IF(G$25="","N/A",IF(G$25="INDIVIDUAL ONLY (max 2 players)","N/A",IF(G$25="ONE","N/A","0202")))</f>
        <v>N/A</v>
      </c>
      <c r="D36" s="82"/>
      <c r="E36" s="82"/>
      <c r="F36" s="83"/>
      <c r="G36" s="83"/>
      <c r="H36" s="66" t="s">
        <v>67</v>
      </c>
      <c r="I36" s="66"/>
      <c r="J36" s="20"/>
      <c r="S36" s="23"/>
    </row>
    <row r="37" spans="2:19" ht="17.850000000000001" customHeight="1" thickBot="1" x14ac:dyDescent="0.3">
      <c r="B37" s="77"/>
      <c r="C37" s="24" t="str">
        <f>IF(G$25="","N/A",IF(G$25="INDIVIDUAL ONLY (max 2 players)","N/A",IF(G$25="ONE","N/A","0203")))</f>
        <v>N/A</v>
      </c>
      <c r="D37" s="82"/>
      <c r="E37" s="82"/>
      <c r="F37" s="83"/>
      <c r="G37" s="83"/>
      <c r="H37" s="66" t="s">
        <v>67</v>
      </c>
      <c r="I37" s="66"/>
      <c r="J37" s="20"/>
      <c r="S37" s="23"/>
    </row>
    <row r="38" spans="2:19" ht="17.850000000000001" customHeight="1" thickBot="1" x14ac:dyDescent="0.3">
      <c r="B38" s="77"/>
      <c r="C38" s="24" t="str">
        <f>IF(G$25="","N/A",IF(G$25="INDIVIDUAL ONLY (max 2 players)","N/A",IF(G$25="ONE","N/A","0204")))</f>
        <v>N/A</v>
      </c>
      <c r="D38" s="82"/>
      <c r="E38" s="82"/>
      <c r="F38" s="83"/>
      <c r="G38" s="83"/>
      <c r="H38" s="66" t="s">
        <v>67</v>
      </c>
      <c r="I38" s="66"/>
      <c r="J38" s="20"/>
      <c r="L38" s="121" t="s">
        <v>71</v>
      </c>
      <c r="M38" s="121"/>
      <c r="N38" s="121"/>
      <c r="O38" s="121"/>
      <c r="P38" s="121"/>
      <c r="Q38" s="121"/>
      <c r="R38" s="121"/>
    </row>
    <row r="39" spans="2:19" ht="17.850000000000001" customHeight="1" thickBot="1" x14ac:dyDescent="0.3">
      <c r="B39" s="77"/>
      <c r="C39" s="24" t="str">
        <f>IF(G$25="","N/A",IF(G$25="INDIVIDUAL ONLY (max 2 players)","N/A",IF(G$25="ONE","N/A","0205")))</f>
        <v>N/A</v>
      </c>
      <c r="D39" s="82"/>
      <c r="E39" s="82"/>
      <c r="F39" s="83"/>
      <c r="G39" s="83"/>
      <c r="H39" s="66" t="s">
        <v>67</v>
      </c>
      <c r="I39" s="66"/>
      <c r="J39" s="20"/>
      <c r="L39" s="121" t="s">
        <v>33</v>
      </c>
      <c r="M39" s="121"/>
      <c r="N39" s="121"/>
      <c r="O39" s="121"/>
      <c r="P39" s="121"/>
      <c r="Q39" s="121"/>
      <c r="R39" s="121"/>
      <c r="S39" s="5"/>
    </row>
    <row r="40" spans="2:19" ht="17.850000000000001" customHeight="1" thickBot="1" x14ac:dyDescent="0.3">
      <c r="B40" s="77"/>
      <c r="C40" s="24" t="str">
        <f>IF(G$25="","N/A",IF(G$25="INDIVIDUAL ONLY (max 2 players)","N/A",IF(G$25="ONE","N/A","0206")))</f>
        <v>N/A</v>
      </c>
      <c r="D40" s="84"/>
      <c r="E40" s="84"/>
      <c r="F40" s="85"/>
      <c r="G40" s="85"/>
      <c r="H40" s="55" t="s">
        <v>67</v>
      </c>
      <c r="I40" s="55"/>
      <c r="J40" s="21"/>
      <c r="L40" s="121" t="s">
        <v>34</v>
      </c>
      <c r="M40" s="121"/>
      <c r="N40" s="121"/>
      <c r="O40" s="121"/>
      <c r="P40" s="121"/>
      <c r="Q40" s="121"/>
      <c r="R40" s="121"/>
      <c r="S40" s="5"/>
    </row>
    <row r="41" spans="2:19" ht="17.850000000000001" customHeight="1" thickBot="1" x14ac:dyDescent="0.3">
      <c r="B41" s="77" t="str">
        <f>IF(G25="","N/A",IF(G25="INDIVIDUAL ONLY","N/A",IF(G25="ONE","N/A",IF(G25="TWO","N/A","THIRD TEAM"))))</f>
        <v>N/A</v>
      </c>
      <c r="C41" s="22" t="str">
        <f>IF(G$25="","N/A",IF(G$25="INDIVIDUAL ONLY (max 2 players)","N/A",IF(G$25="ONE","N/A",IF(G$25="TWO","N/A","0301"))))</f>
        <v>N/A</v>
      </c>
      <c r="D41" s="86"/>
      <c r="E41" s="86"/>
      <c r="F41" s="57"/>
      <c r="G41" s="57"/>
      <c r="H41" s="69" t="s">
        <v>67</v>
      </c>
      <c r="I41" s="69"/>
      <c r="J41" s="20"/>
      <c r="L41" s="121" t="s">
        <v>35</v>
      </c>
      <c r="M41" s="121"/>
      <c r="N41" s="121"/>
      <c r="O41" s="121"/>
      <c r="P41" s="121"/>
      <c r="Q41" s="121"/>
      <c r="R41" s="121"/>
      <c r="S41" s="5"/>
    </row>
    <row r="42" spans="2:19" ht="17.850000000000001" customHeight="1" thickBot="1" x14ac:dyDescent="0.3">
      <c r="B42" s="77"/>
      <c r="C42" s="24" t="str">
        <f>IF(G$25="","N/A",IF(G$25="INDIVIDUAL ONLY (max 2 players)","N/A",IF(G$25="ONE","N/A",IF(G$25="TWO","N/A","0302"))))</f>
        <v>N/A</v>
      </c>
      <c r="D42" s="82"/>
      <c r="E42" s="82"/>
      <c r="F42" s="83"/>
      <c r="G42" s="83"/>
      <c r="H42" s="66" t="s">
        <v>67</v>
      </c>
      <c r="I42" s="66"/>
      <c r="J42" s="20"/>
      <c r="L42" s="121" t="s">
        <v>36</v>
      </c>
      <c r="M42" s="121"/>
      <c r="N42" s="121"/>
      <c r="O42" s="121"/>
      <c r="P42" s="121"/>
      <c r="Q42" s="121"/>
      <c r="R42" s="121"/>
      <c r="S42" s="5"/>
    </row>
    <row r="43" spans="2:19" ht="17.850000000000001" customHeight="1" thickBot="1" x14ac:dyDescent="0.3">
      <c r="B43" s="77"/>
      <c r="C43" s="24" t="str">
        <f>IF(G$25="","N/A",IF(G$25="INDIVIDUAL ONLY (max 2 players)","N/A",IF(G$25="ONE","N/A",IF(G$25="TWO","N/A","0303"))))</f>
        <v>N/A</v>
      </c>
      <c r="D43" s="82"/>
      <c r="E43" s="82"/>
      <c r="F43" s="83"/>
      <c r="G43" s="83"/>
      <c r="H43" s="66" t="s">
        <v>67</v>
      </c>
      <c r="I43" s="66"/>
      <c r="J43" s="20"/>
      <c r="L43" s="121" t="s">
        <v>37</v>
      </c>
      <c r="M43" s="121"/>
      <c r="N43" s="121"/>
      <c r="O43" s="121"/>
      <c r="P43" s="121"/>
      <c r="Q43" s="121"/>
      <c r="R43" s="121"/>
      <c r="S43" s="5"/>
    </row>
    <row r="44" spans="2:19" ht="17.850000000000001" customHeight="1" thickBot="1" x14ac:dyDescent="0.3">
      <c r="B44" s="77"/>
      <c r="C44" s="24" t="str">
        <f>IF(G$25="","N/A",IF(G$25="INDIVIDUAL ONLY (max 2 players)","N/A",IF(G$25="ONE","N/A",IF(G$25="TWO","N/A","0304"))))</f>
        <v>N/A</v>
      </c>
      <c r="D44" s="82"/>
      <c r="E44" s="82"/>
      <c r="F44" s="83"/>
      <c r="G44" s="83"/>
      <c r="H44" s="66" t="s">
        <v>67</v>
      </c>
      <c r="I44" s="66"/>
      <c r="J44" s="20"/>
      <c r="L44" s="110"/>
      <c r="M44" s="110"/>
      <c r="N44" s="110"/>
      <c r="O44" s="110"/>
      <c r="P44" s="110"/>
      <c r="Q44" s="110"/>
      <c r="R44" s="110"/>
      <c r="S44" s="5"/>
    </row>
    <row r="45" spans="2:19" ht="17.850000000000001" customHeight="1" thickBot="1" x14ac:dyDescent="0.3">
      <c r="B45" s="77"/>
      <c r="C45" s="24" t="str">
        <f>IF(G$25="","N/A",IF(G$25="INDIVIDUAL ONLY (max 2 players)","N/A",IF(G$25="ONE","N/A",IF(G$25="TWO","N/A","0305"))))</f>
        <v>N/A</v>
      </c>
      <c r="D45" s="82"/>
      <c r="E45" s="82"/>
      <c r="F45" s="83"/>
      <c r="G45" s="83"/>
      <c r="H45" s="66" t="s">
        <v>67</v>
      </c>
      <c r="I45" s="66"/>
      <c r="J45" s="20"/>
      <c r="L45" s="109" t="s">
        <v>38</v>
      </c>
      <c r="M45" s="109"/>
      <c r="N45" s="109"/>
      <c r="O45" s="109"/>
      <c r="P45" s="109"/>
      <c r="Q45" s="109"/>
      <c r="R45" s="109"/>
    </row>
    <row r="46" spans="2:19" ht="17.850000000000001" customHeight="1" thickBot="1" x14ac:dyDescent="0.3">
      <c r="B46" s="87"/>
      <c r="C46" s="43" t="str">
        <f>IF(G$25="","N/A",IF(G$25="INDIVIDUAL ONLY (max 2 players)","N/A",IF(G$25="ONE","N/A",IF(G$25="TWO","N/A","0306"))))</f>
        <v>N/A</v>
      </c>
      <c r="D46" s="88"/>
      <c r="E46" s="88"/>
      <c r="F46" s="89"/>
      <c r="G46" s="89"/>
      <c r="H46" s="90" t="s">
        <v>67</v>
      </c>
      <c r="I46" s="90"/>
      <c r="J46" s="31"/>
      <c r="L46" s="109" t="s">
        <v>39</v>
      </c>
      <c r="M46" s="109"/>
      <c r="N46" s="109"/>
      <c r="O46" s="109"/>
      <c r="P46" s="109"/>
      <c r="Q46" s="109"/>
      <c r="R46" s="109"/>
    </row>
    <row r="47" spans="2:19" ht="17.850000000000001" customHeight="1" thickBot="1" x14ac:dyDescent="0.3">
      <c r="B47" s="94" t="str">
        <f>IF(G25="","N/A",IF(G25="INDIVIDUAL ONLY","N/A",IF(G25="ONE","N/A",IF(G25="TWO","N/A",IF(G25="THREE","N/A","FOURTH TEAM")))))</f>
        <v>N/A</v>
      </c>
      <c r="C47" s="44" t="str">
        <f>IF(G$25="","N/A",IF(G$25="INDIVIDUAL ONLY (max 2 players)","N/A",IF(G$25="ONE","N/A",IF(G$25="TWO","N/A",IF(G$25="THREE","N/A","0401")))))</f>
        <v>N/A</v>
      </c>
      <c r="D47" s="97"/>
      <c r="E47" s="97"/>
      <c r="F47" s="98"/>
      <c r="G47" s="98"/>
      <c r="H47" s="65" t="s">
        <v>67</v>
      </c>
      <c r="I47" s="65"/>
      <c r="J47" s="32"/>
      <c r="L47" s="109" t="s">
        <v>40</v>
      </c>
      <c r="M47" s="109"/>
      <c r="N47" s="109"/>
      <c r="O47" s="109"/>
      <c r="P47" s="109"/>
      <c r="Q47" s="109"/>
      <c r="R47" s="109"/>
    </row>
    <row r="48" spans="2:19" ht="17.850000000000001" customHeight="1" thickBot="1" x14ac:dyDescent="0.3">
      <c r="B48" s="95"/>
      <c r="C48" s="24" t="str">
        <f>IF(G$25="","N/A",IF(G$25="INDIVIDUAL ONLY (max 2 players)","N/A",IF(G$25="ONE","N/A",IF(G$25="TWO","N/A",IF(G$25="THREE","N/A","0402")))))</f>
        <v>N/A</v>
      </c>
      <c r="D48" s="82"/>
      <c r="E48" s="82"/>
      <c r="F48" s="83"/>
      <c r="G48" s="83"/>
      <c r="H48" s="66" t="s">
        <v>67</v>
      </c>
      <c r="I48" s="66"/>
      <c r="J48" s="33"/>
    </row>
    <row r="49" spans="2:18" ht="17.850000000000001" customHeight="1" thickBot="1" x14ac:dyDescent="0.3">
      <c r="B49" s="95"/>
      <c r="C49" s="24" t="str">
        <f>IF(G$25="","N/A",IF(G$25="INDIVIDUAL ONLY (max 2 players)","N/A",IF(G$25="ONE","N/A",IF(G$25="TWO","N/A",IF(G$25="THREE","N/A","0403")))))</f>
        <v>N/A</v>
      </c>
      <c r="D49" s="82"/>
      <c r="E49" s="82"/>
      <c r="F49" s="83"/>
      <c r="G49" s="83"/>
      <c r="H49" s="66" t="s">
        <v>67</v>
      </c>
      <c r="I49" s="66"/>
      <c r="J49" s="33"/>
      <c r="L49" s="122"/>
      <c r="M49" s="122"/>
      <c r="N49" s="122"/>
      <c r="O49" s="122"/>
      <c r="P49" s="122"/>
      <c r="Q49" s="122"/>
      <c r="R49" s="122"/>
    </row>
    <row r="50" spans="2:18" ht="17.850000000000001" customHeight="1" thickBot="1" x14ac:dyDescent="0.3">
      <c r="B50" s="95"/>
      <c r="C50" s="24" t="str">
        <f>IF(G$25="","N/A",IF(G$25="INDIVIDUAL ONLY (max 2 players)","N/A",IF(G$25="ONE","N/A",IF(G$25="TWO","N/A",IF(G$25="THREE","N/A","0404")))))</f>
        <v>N/A</v>
      </c>
      <c r="D50" s="82"/>
      <c r="E50" s="82"/>
      <c r="F50" s="83"/>
      <c r="G50" s="83"/>
      <c r="H50" s="66" t="s">
        <v>67</v>
      </c>
      <c r="I50" s="66"/>
      <c r="J50" s="33"/>
      <c r="L50" s="122"/>
      <c r="M50" s="122"/>
      <c r="N50" s="122"/>
      <c r="O50" s="122"/>
      <c r="P50" s="122"/>
      <c r="Q50" s="122"/>
      <c r="R50" s="122"/>
    </row>
    <row r="51" spans="2:18" ht="17.850000000000001" customHeight="1" thickBot="1" x14ac:dyDescent="0.3">
      <c r="B51" s="95"/>
      <c r="C51" s="24" t="str">
        <f>IF(G$25="","N/A",IF(G$25="INDIVIDUAL ONLY (max 2 players)","N/A",IF(G$25="ONE","N/A",IF(G$25="TWO","N/A",IF(G$25="THREE","N/A","0405")))))</f>
        <v>N/A</v>
      </c>
      <c r="D51" s="82"/>
      <c r="E51" s="82"/>
      <c r="F51" s="83"/>
      <c r="G51" s="83"/>
      <c r="H51" s="66" t="s">
        <v>67</v>
      </c>
      <c r="I51" s="66"/>
      <c r="J51" s="33"/>
      <c r="L51" s="110"/>
      <c r="M51" s="110"/>
      <c r="N51" s="110"/>
      <c r="O51" s="110"/>
      <c r="P51" s="110"/>
      <c r="Q51" s="110"/>
      <c r="R51" s="110"/>
    </row>
    <row r="52" spans="2:18" ht="17.850000000000001" customHeight="1" thickBot="1" x14ac:dyDescent="0.3">
      <c r="B52" s="96"/>
      <c r="C52" s="45" t="str">
        <f>IF(G$25="","N/A",IF(G$25="INDIVIDUAL ONLY (max 2 players)","N/A",IF(G$25="ONE","N/A",IF(G$25="TWO","N/A",IF(G$25="THREE","N/A","0406")))))</f>
        <v>N/A</v>
      </c>
      <c r="D52" s="92"/>
      <c r="E52" s="92"/>
      <c r="F52" s="93"/>
      <c r="G52" s="93"/>
      <c r="H52" s="55" t="s">
        <v>67</v>
      </c>
      <c r="I52" s="55"/>
      <c r="J52" s="34"/>
      <c r="L52" s="121"/>
      <c r="M52" s="121"/>
      <c r="N52" s="121"/>
      <c r="O52" s="121"/>
      <c r="P52" s="121"/>
      <c r="Q52" s="121"/>
      <c r="R52" s="121"/>
    </row>
    <row r="53" spans="2:18" ht="15" customHeight="1" x14ac:dyDescent="0.25"/>
    <row r="54" spans="2:18" ht="15" customHeight="1" x14ac:dyDescent="0.25">
      <c r="B54" s="71"/>
      <c r="C54" s="71"/>
      <c r="D54" s="71"/>
      <c r="E54" s="71"/>
      <c r="F54" s="71"/>
      <c r="G54" s="71"/>
      <c r="H54" s="71"/>
      <c r="I54" s="71"/>
      <c r="J54" s="71"/>
    </row>
    <row r="55" spans="2:18" ht="15" customHeight="1" x14ac:dyDescent="0.25">
      <c r="L55" s="123"/>
      <c r="M55" s="123"/>
      <c r="N55" s="123"/>
      <c r="O55" s="123"/>
      <c r="P55" s="123"/>
      <c r="Q55" s="123"/>
      <c r="R55" s="123"/>
    </row>
    <row r="56" spans="2:18" ht="51" x14ac:dyDescent="0.4">
      <c r="B56" s="73" t="s">
        <v>41</v>
      </c>
      <c r="C56" s="73"/>
      <c r="D56" s="73"/>
      <c r="E56" s="73"/>
      <c r="F56" s="73"/>
      <c r="G56" s="73"/>
      <c r="H56" s="73"/>
      <c r="I56" s="73"/>
      <c r="J56" s="73"/>
      <c r="K56" s="13"/>
    </row>
    <row r="57" spans="2:18" ht="15" customHeight="1" x14ac:dyDescent="0.25"/>
    <row r="58" spans="2:18" ht="15" customHeight="1" x14ac:dyDescent="0.25">
      <c r="B58" s="74" t="s">
        <v>21</v>
      </c>
      <c r="C58" s="74"/>
      <c r="D58" s="74"/>
      <c r="E58" s="74"/>
      <c r="F58" s="74"/>
      <c r="G58" s="91"/>
      <c r="H58" s="91"/>
      <c r="I58" s="91"/>
      <c r="J58" s="91"/>
    </row>
    <row r="59" spans="2:18" ht="15" customHeight="1" x14ac:dyDescent="0.25">
      <c r="L59" s="115" t="s">
        <v>24</v>
      </c>
      <c r="M59" s="115"/>
      <c r="N59" s="115"/>
      <c r="O59" s="115"/>
      <c r="P59" s="115"/>
      <c r="Q59" s="115"/>
      <c r="R59" s="115"/>
    </row>
    <row r="60" spans="2:18" ht="15" customHeight="1" thickBot="1" x14ac:dyDescent="0.3">
      <c r="B60" s="15" t="s">
        <v>4</v>
      </c>
      <c r="C60" s="3" t="s">
        <v>22</v>
      </c>
      <c r="D60" s="3"/>
      <c r="E60" s="3"/>
      <c r="F60" s="3"/>
      <c r="G60" s="3"/>
      <c r="H60" s="3"/>
      <c r="I60" s="3"/>
      <c r="J60" s="3"/>
      <c r="L60" s="116" t="s">
        <v>29</v>
      </c>
      <c r="M60" s="116"/>
      <c r="N60" s="116"/>
      <c r="O60" s="116"/>
      <c r="P60" s="116"/>
      <c r="Q60" s="116"/>
      <c r="R60" s="116"/>
    </row>
    <row r="61" spans="2:18" ht="15" customHeight="1" thickBot="1" x14ac:dyDescent="0.3">
      <c r="B61" s="16"/>
      <c r="C61" s="17" t="s">
        <v>25</v>
      </c>
      <c r="D61" s="53" t="s">
        <v>26</v>
      </c>
      <c r="E61" s="53"/>
      <c r="F61" s="53" t="s">
        <v>27</v>
      </c>
      <c r="G61" s="53"/>
      <c r="H61" s="53" t="s">
        <v>65</v>
      </c>
      <c r="I61" s="53"/>
      <c r="J61" s="18" t="s">
        <v>28</v>
      </c>
      <c r="L61" s="124" t="s">
        <v>30</v>
      </c>
      <c r="M61" s="124"/>
      <c r="N61" s="124"/>
      <c r="O61" s="124"/>
      <c r="P61" s="124"/>
      <c r="Q61" s="124"/>
      <c r="R61" s="124"/>
    </row>
    <row r="62" spans="2:18" ht="17.850000000000001" customHeight="1" thickBot="1" x14ac:dyDescent="0.3">
      <c r="B62" s="101" t="str">
        <f>IF(G58="","N/A","FIRST TEAM / INDIVIDUAL ONLY (max 1)")</f>
        <v>N/A</v>
      </c>
      <c r="C62" s="22" t="str">
        <f>IF(G58="","N/A","0101")</f>
        <v>N/A</v>
      </c>
      <c r="D62" s="86"/>
      <c r="E62" s="86"/>
      <c r="F62" s="57"/>
      <c r="G62" s="57"/>
      <c r="H62" s="99" t="s">
        <v>66</v>
      </c>
      <c r="I62" s="99"/>
      <c r="J62" s="19"/>
    </row>
    <row r="63" spans="2:18" ht="17.850000000000001" customHeight="1" x14ac:dyDescent="0.25">
      <c r="B63" s="101"/>
      <c r="C63" s="24" t="str">
        <f>IF(G58="","N/A",IF(G58="INDIVIDUAL ONLY (max 1 player)","N/A","0102"))</f>
        <v>N/A</v>
      </c>
      <c r="D63" s="82"/>
      <c r="E63" s="82"/>
      <c r="F63" s="83"/>
      <c r="G63" s="83"/>
      <c r="H63" s="66" t="s">
        <v>66</v>
      </c>
      <c r="I63" s="66"/>
      <c r="J63" s="20"/>
      <c r="L63" s="125" t="s">
        <v>31</v>
      </c>
      <c r="M63" s="125"/>
      <c r="N63" s="125"/>
      <c r="O63" s="125"/>
      <c r="P63" s="125"/>
      <c r="Q63" s="125"/>
      <c r="R63" s="125"/>
    </row>
    <row r="64" spans="2:18" ht="17.850000000000001" customHeight="1" x14ac:dyDescent="0.25">
      <c r="B64" s="101"/>
      <c r="C64" s="24" t="str">
        <f>IF(G58="","N/A",IF(G58="INDIVIDUAL ONLY (max 1 player)","N/A","0103"))</f>
        <v>N/A</v>
      </c>
      <c r="D64" s="82"/>
      <c r="E64" s="82"/>
      <c r="F64" s="83"/>
      <c r="G64" s="83"/>
      <c r="H64" s="66" t="s">
        <v>66</v>
      </c>
      <c r="I64" s="66"/>
      <c r="J64" s="20"/>
      <c r="L64" s="126" t="s">
        <v>32</v>
      </c>
      <c r="M64" s="126"/>
      <c r="N64" s="126"/>
      <c r="O64" s="126"/>
      <c r="P64" s="126"/>
      <c r="Q64" s="126"/>
      <c r="R64" s="126"/>
    </row>
    <row r="65" spans="2:18" ht="17.850000000000001" customHeight="1" x14ac:dyDescent="0.25">
      <c r="B65" s="101"/>
      <c r="C65" s="26" t="str">
        <f>IF(G58="","N/A",IF(G58="INDIVIDUAL ONLY (max 1 player)","N/A","0104"))</f>
        <v>N/A</v>
      </c>
      <c r="D65" s="84"/>
      <c r="E65" s="84"/>
      <c r="F65" s="85"/>
      <c r="G65" s="85"/>
      <c r="H65" s="100" t="s">
        <v>66</v>
      </c>
      <c r="I65" s="100"/>
      <c r="J65" s="25"/>
      <c r="L65" s="110"/>
      <c r="M65" s="110"/>
      <c r="N65" s="110"/>
      <c r="O65" s="110"/>
      <c r="P65" s="110"/>
      <c r="Q65" s="110"/>
      <c r="R65" s="110"/>
    </row>
    <row r="66" spans="2:18" ht="17.850000000000001" customHeight="1" x14ac:dyDescent="0.25">
      <c r="B66" s="101" t="str">
        <f>IF(G58="","N/A",IF(G58="INDIVIDUAL ONLY","N/A",IF(G58="one","N/A","SECOND TEAM ")))</f>
        <v>N/A</v>
      </c>
      <c r="C66" s="22" t="str">
        <f>IF(G58="","N/A",IF(G58="INDIVIDUAL ONLY (max 1 player)","N/A",IF(G58="ONE","N/A","0201")))</f>
        <v>N/A</v>
      </c>
      <c r="D66" s="86"/>
      <c r="E66" s="86"/>
      <c r="F66" s="57"/>
      <c r="G66" s="57"/>
      <c r="H66" s="99" t="s">
        <v>67</v>
      </c>
      <c r="I66" s="99"/>
      <c r="J66" s="19"/>
      <c r="L66" s="121" t="s">
        <v>71</v>
      </c>
      <c r="M66" s="121"/>
      <c r="N66" s="121"/>
      <c r="O66" s="121"/>
      <c r="P66" s="121"/>
      <c r="Q66" s="121"/>
      <c r="R66" s="121"/>
    </row>
    <row r="67" spans="2:18" ht="17.850000000000001" customHeight="1" x14ac:dyDescent="0.25">
      <c r="B67" s="101"/>
      <c r="C67" s="24" t="str">
        <f>IF(G58="","N/A",IF(G58="INDIVIDUAL ONLY (max 1 player)","N/A",IF(G58="ONE","N/A","0202")))</f>
        <v>N/A</v>
      </c>
      <c r="D67" s="82"/>
      <c r="E67" s="82"/>
      <c r="F67" s="83"/>
      <c r="G67" s="83"/>
      <c r="H67" s="66" t="s">
        <v>67</v>
      </c>
      <c r="I67" s="66"/>
      <c r="J67" s="20"/>
      <c r="L67" s="121" t="s">
        <v>33</v>
      </c>
      <c r="M67" s="121"/>
      <c r="N67" s="121"/>
      <c r="O67" s="121"/>
      <c r="P67" s="121"/>
      <c r="Q67" s="121"/>
      <c r="R67" s="121"/>
    </row>
    <row r="68" spans="2:18" ht="17.850000000000001" customHeight="1" x14ac:dyDescent="0.25">
      <c r="B68" s="101"/>
      <c r="C68" s="24" t="str">
        <f>IF(G58="","N/A",IF(G58="INDIVIDUAL ONLY (max 1 player)","N/A",IF(G58="ONE","N/A","0203")))</f>
        <v>N/A</v>
      </c>
      <c r="D68" s="82"/>
      <c r="E68" s="82"/>
      <c r="F68" s="83"/>
      <c r="G68" s="83"/>
      <c r="H68" s="66" t="s">
        <v>67</v>
      </c>
      <c r="I68" s="66"/>
      <c r="J68" s="20"/>
      <c r="L68" s="121" t="s">
        <v>34</v>
      </c>
      <c r="M68" s="121"/>
      <c r="N68" s="121"/>
      <c r="O68" s="121"/>
      <c r="P68" s="121"/>
      <c r="Q68" s="121"/>
      <c r="R68" s="121"/>
    </row>
    <row r="69" spans="2:18" ht="17.850000000000001" customHeight="1" x14ac:dyDescent="0.25">
      <c r="B69" s="101"/>
      <c r="C69" s="26" t="str">
        <f>IF(G58="","N/A",IF(G58="INDIVIDUAL ONLY (max 1 player)","N/A",IF(G58="ONE","N/A","0204")))</f>
        <v>N/A</v>
      </c>
      <c r="D69" s="84"/>
      <c r="E69" s="84"/>
      <c r="F69" s="85"/>
      <c r="G69" s="85"/>
      <c r="H69" s="100" t="s">
        <v>67</v>
      </c>
      <c r="I69" s="100"/>
      <c r="J69" s="25"/>
      <c r="L69" s="121" t="s">
        <v>35</v>
      </c>
      <c r="M69" s="121"/>
      <c r="N69" s="121"/>
      <c r="O69" s="121"/>
      <c r="P69" s="121"/>
      <c r="Q69" s="121"/>
      <c r="R69" s="121"/>
    </row>
    <row r="70" spans="2:18" ht="17.850000000000001" customHeight="1" x14ac:dyDescent="0.25">
      <c r="B70" s="101" t="str">
        <f>IF(G58="","N/A",IF(G58="INDIVIDUAL ONLY","N/A",IF(G58="ONE","N/A",IF(G58="TWO","N/A","THIRD TEAM"))))</f>
        <v>N/A</v>
      </c>
      <c r="C70" s="22" t="str">
        <f>IF(G58="","N/A",IF(G58="INDIVIDUAL ONLY (max 1 player)","N/A",IF(G58="ONE","N/A",IF(G58="TWO","N/A","0301"))))</f>
        <v>N/A</v>
      </c>
      <c r="D70" s="86"/>
      <c r="E70" s="86"/>
      <c r="F70" s="57"/>
      <c r="G70" s="57"/>
      <c r="H70" s="99" t="s">
        <v>67</v>
      </c>
      <c r="I70" s="99"/>
      <c r="J70" s="19"/>
      <c r="L70" s="121" t="s">
        <v>36</v>
      </c>
      <c r="M70" s="121"/>
      <c r="N70" s="121"/>
      <c r="O70" s="121"/>
      <c r="P70" s="121"/>
      <c r="Q70" s="121"/>
      <c r="R70" s="121"/>
    </row>
    <row r="71" spans="2:18" ht="17.850000000000001" customHeight="1" x14ac:dyDescent="0.25">
      <c r="B71" s="101"/>
      <c r="C71" s="24" t="str">
        <f>IF(G58="","N/A",IF(G58="INDIVIDUAL ONLY (max 1 player)","N/A",IF(G58="ONE","N/A",IF(G58="TWO","N/A","0302"))))</f>
        <v>N/A</v>
      </c>
      <c r="D71" s="82"/>
      <c r="E71" s="82"/>
      <c r="F71" s="83"/>
      <c r="G71" s="83"/>
      <c r="H71" s="66" t="s">
        <v>67</v>
      </c>
      <c r="I71" s="66"/>
      <c r="J71" s="20"/>
      <c r="L71" s="121" t="s">
        <v>37</v>
      </c>
      <c r="M71" s="121"/>
      <c r="N71" s="121"/>
      <c r="O71" s="121"/>
      <c r="P71" s="121"/>
      <c r="Q71" s="121"/>
      <c r="R71" s="121"/>
    </row>
    <row r="72" spans="2:18" ht="17.850000000000001" customHeight="1" x14ac:dyDescent="0.25">
      <c r="B72" s="101"/>
      <c r="C72" s="24" t="str">
        <f>IF(G58="","N/A",IF(G58="INDIVIDUAL ONLY (max 1 player)","N/A",IF(G58="ONE","N/A",IF(G58="TWO","N/A","0303"))))</f>
        <v>N/A</v>
      </c>
      <c r="D72" s="82"/>
      <c r="E72" s="82"/>
      <c r="F72" s="83"/>
      <c r="G72" s="83"/>
      <c r="H72" s="66" t="s">
        <v>67</v>
      </c>
      <c r="I72" s="66"/>
      <c r="J72" s="20"/>
      <c r="L72" s="110"/>
      <c r="M72" s="110"/>
      <c r="N72" s="110"/>
      <c r="O72" s="110"/>
      <c r="P72" s="110"/>
      <c r="Q72" s="110"/>
      <c r="R72" s="110"/>
    </row>
    <row r="73" spans="2:18" ht="17.850000000000001" customHeight="1" x14ac:dyDescent="0.25">
      <c r="B73" s="101"/>
      <c r="C73" s="26" t="str">
        <f>IF(G58="","N/A",IF(G58="INDIVIDUAL ONLY (max 1 player)","N/A",IF(G58="ONE","N/A",IF(G58="TWO","N/A","0304"))))</f>
        <v>N/A</v>
      </c>
      <c r="D73" s="84"/>
      <c r="E73" s="84"/>
      <c r="F73" s="85"/>
      <c r="G73" s="85"/>
      <c r="H73" s="100" t="s">
        <v>67</v>
      </c>
      <c r="I73" s="100"/>
      <c r="J73" s="25"/>
      <c r="L73" s="109" t="s">
        <v>38</v>
      </c>
      <c r="M73" s="109"/>
      <c r="N73" s="109"/>
      <c r="O73" s="109"/>
      <c r="P73" s="109"/>
      <c r="Q73" s="109"/>
      <c r="R73" s="109"/>
    </row>
    <row r="74" spans="2:18" ht="17.850000000000001" customHeight="1" x14ac:dyDescent="0.25">
      <c r="B74" s="101" t="str">
        <f>IF(G58="","N/A",IF(G58="INDIVIDUAL ONLY","N/A",IF(G58="ONE","N/A",IF(G58="TWO","N/A",IF(G58="THREE","N/A","FOURTH TEAM")))))</f>
        <v>N/A</v>
      </c>
      <c r="C74" s="22" t="str">
        <f>IF(G58="","N/A",IF(G58="INDIVIDUAL ONLY (max 1 player)","N/A",IF(G58="ONE","N/A",IF(G58="TWO","N/A",IF(G58="THREE","N/A","0401")))))</f>
        <v>N/A</v>
      </c>
      <c r="D74" s="86"/>
      <c r="E74" s="86"/>
      <c r="F74" s="57"/>
      <c r="G74" s="57"/>
      <c r="H74" s="99" t="s">
        <v>67</v>
      </c>
      <c r="I74" s="99"/>
      <c r="J74" s="19"/>
      <c r="L74" s="109" t="s">
        <v>39</v>
      </c>
      <c r="M74" s="109"/>
      <c r="N74" s="109"/>
      <c r="O74" s="109"/>
      <c r="P74" s="109"/>
      <c r="Q74" s="109"/>
      <c r="R74" s="109"/>
    </row>
    <row r="75" spans="2:18" ht="17.850000000000001" customHeight="1" x14ac:dyDescent="0.25">
      <c r="B75" s="101"/>
      <c r="C75" s="24" t="str">
        <f>IF(G58="","N/A",IF(G58="INDIVIDUAL ONLY (max 1 player)","N/A",IF(G58="ONE","N/A",IF(G58="TWO","N/A",IF(G58="THREE","N/A","0402")))))</f>
        <v>N/A</v>
      </c>
      <c r="D75" s="82"/>
      <c r="E75" s="82"/>
      <c r="F75" s="83"/>
      <c r="G75" s="83"/>
      <c r="H75" s="66" t="s">
        <v>67</v>
      </c>
      <c r="I75" s="66"/>
      <c r="J75" s="20"/>
      <c r="L75" s="109" t="s">
        <v>40</v>
      </c>
      <c r="M75" s="109"/>
      <c r="N75" s="109"/>
      <c r="O75" s="109"/>
      <c r="P75" s="109"/>
      <c r="Q75" s="109"/>
      <c r="R75" s="109"/>
    </row>
    <row r="76" spans="2:18" ht="17.850000000000001" customHeight="1" x14ac:dyDescent="0.25">
      <c r="B76" s="101"/>
      <c r="C76" s="24" t="str">
        <f>IF(G58="","N/A",IF(G58="INDIVIDUAL ONLY (max 1 player)","N/A",IF(G58="ONE","N/A",IF(G58="TWO","N/A",IF(G58="THREE","N/A","0403")))))</f>
        <v>N/A</v>
      </c>
      <c r="D76" s="82"/>
      <c r="E76" s="82"/>
      <c r="F76" s="83"/>
      <c r="G76" s="83"/>
      <c r="H76" s="66" t="s">
        <v>67</v>
      </c>
      <c r="I76" s="66"/>
      <c r="J76" s="20"/>
    </row>
    <row r="77" spans="2:18" ht="17.850000000000001" customHeight="1" thickBot="1" x14ac:dyDescent="0.3">
      <c r="B77" s="101"/>
      <c r="C77" s="26" t="str">
        <f>IF(G58="","N/A",IF(G58="INDIVIDUAL ONLY (max 1 player)","N/A",IF(G58="ONE","N/A",IF(G58="TWO","N/A",IF(G58="THREE","N/A","0404")))))</f>
        <v>N/A</v>
      </c>
      <c r="D77" s="84"/>
      <c r="E77" s="84"/>
      <c r="F77" s="85"/>
      <c r="G77" s="85"/>
      <c r="H77" s="100" t="s">
        <v>67</v>
      </c>
      <c r="I77" s="100"/>
      <c r="J77" s="25"/>
      <c r="L77" s="122"/>
      <c r="M77" s="122"/>
      <c r="N77" s="122"/>
      <c r="O77" s="122"/>
      <c r="P77" s="122"/>
      <c r="Q77" s="122"/>
      <c r="R77" s="122"/>
    </row>
    <row r="78" spans="2:18" ht="17.850000000000001" customHeight="1" x14ac:dyDescent="0.25">
      <c r="L78" s="122"/>
      <c r="M78" s="122"/>
      <c r="N78" s="122"/>
      <c r="O78" s="122"/>
      <c r="P78" s="122"/>
      <c r="Q78" s="122"/>
      <c r="R78" s="122"/>
    </row>
    <row r="79" spans="2:18" ht="17.850000000000001" customHeight="1" x14ac:dyDescent="0.25">
      <c r="B79" s="46"/>
      <c r="C79" s="46"/>
      <c r="D79" s="46"/>
      <c r="E79" s="46"/>
      <c r="F79" s="46"/>
      <c r="G79" s="46"/>
      <c r="H79" s="46"/>
      <c r="I79" s="46"/>
      <c r="J79" s="46"/>
      <c r="L79" s="110"/>
      <c r="M79" s="110"/>
      <c r="N79" s="110"/>
      <c r="O79" s="110"/>
      <c r="P79" s="110"/>
      <c r="Q79" s="110"/>
      <c r="R79" s="110"/>
    </row>
    <row r="80" spans="2:18" ht="17.850000000000001" customHeight="1" thickBot="1" x14ac:dyDescent="0.3">
      <c r="B80" s="47"/>
      <c r="C80" s="47"/>
      <c r="D80" s="47"/>
      <c r="E80" s="47"/>
      <c r="F80" s="47"/>
      <c r="G80" s="47"/>
      <c r="H80" s="47"/>
      <c r="I80" s="47"/>
      <c r="J80" s="47"/>
      <c r="L80" s="121"/>
      <c r="M80" s="121"/>
      <c r="N80" s="121"/>
      <c r="O80" s="121"/>
      <c r="P80" s="121"/>
      <c r="Q80" s="121"/>
      <c r="R80" s="121"/>
    </row>
    <row r="81" spans="2:18" ht="17.850000000000001" customHeight="1" thickBot="1" x14ac:dyDescent="0.3">
      <c r="B81" s="104" t="s">
        <v>42</v>
      </c>
      <c r="C81" s="104"/>
      <c r="D81" s="104"/>
      <c r="E81" s="104"/>
      <c r="F81" s="104"/>
      <c r="G81" s="104"/>
      <c r="H81" s="104"/>
      <c r="I81" s="104"/>
      <c r="J81" s="27"/>
      <c r="L81" s="109"/>
      <c r="M81" s="109"/>
      <c r="N81" s="109"/>
      <c r="O81" s="109"/>
      <c r="P81" s="109"/>
      <c r="Q81" s="109"/>
      <c r="R81" s="109"/>
    </row>
    <row r="82" spans="2:18" ht="15" customHeight="1" x14ac:dyDescent="0.25">
      <c r="B82" s="105" t="str">
        <f>IF(J81="YES","PLEASE EMAIL FULL DETAILS TO daniel.turner@upc-pool.org.uk","")</f>
        <v/>
      </c>
      <c r="C82" s="105"/>
      <c r="D82" s="105"/>
      <c r="E82" s="105"/>
      <c r="F82" s="105"/>
      <c r="G82" s="105"/>
      <c r="H82" s="105"/>
      <c r="I82" s="105"/>
      <c r="J82" s="105"/>
    </row>
    <row r="83" spans="2:18" ht="15" customHeight="1" x14ac:dyDescent="0.25"/>
    <row r="84" spans="2:18" ht="15" customHeight="1" x14ac:dyDescent="0.25">
      <c r="B84" s="106" t="s">
        <v>43</v>
      </c>
      <c r="C84" s="106"/>
      <c r="D84" s="106"/>
      <c r="E84" s="106"/>
      <c r="F84" s="106"/>
      <c r="G84" s="106"/>
      <c r="H84" s="106"/>
      <c r="I84" s="106"/>
      <c r="J84" s="106"/>
    </row>
    <row r="85" spans="2:18" ht="15" customHeight="1" x14ac:dyDescent="0.25">
      <c r="B85" s="107" t="s">
        <v>44</v>
      </c>
      <c r="C85" s="107"/>
      <c r="D85" s="107"/>
      <c r="E85" s="107"/>
      <c r="F85" s="107"/>
      <c r="G85" s="107"/>
      <c r="H85" s="107"/>
      <c r="I85" s="107"/>
      <c r="J85" s="107"/>
      <c r="K85" s="28"/>
    </row>
    <row r="86" spans="2:18" ht="15" customHeight="1" x14ac:dyDescent="0.25">
      <c r="B86" s="107" t="s">
        <v>45</v>
      </c>
      <c r="C86" s="107"/>
      <c r="D86" s="107"/>
      <c r="E86" s="107"/>
      <c r="F86" s="107"/>
      <c r="G86" s="107"/>
      <c r="H86" s="107"/>
      <c r="I86" s="107"/>
      <c r="J86" s="107"/>
      <c r="K86" s="28"/>
    </row>
    <row r="87" spans="2:18" ht="15" customHeight="1" x14ac:dyDescent="0.25"/>
    <row r="88" spans="2:18" ht="15" customHeight="1" x14ac:dyDescent="0.25">
      <c r="B88" s="102" t="s">
        <v>46</v>
      </c>
      <c r="C88" s="102"/>
      <c r="D88" s="102"/>
      <c r="E88" s="102"/>
      <c r="F88" s="102"/>
      <c r="G88" s="102"/>
      <c r="H88" s="102"/>
      <c r="I88" s="102"/>
      <c r="J88" s="102"/>
    </row>
    <row r="89" spans="2:18" ht="15" customHeight="1" x14ac:dyDescent="0.25">
      <c r="B89" s="29" t="s">
        <v>63</v>
      </c>
      <c r="C89" s="29"/>
      <c r="D89" s="29"/>
      <c r="E89" s="29"/>
      <c r="F89" s="29"/>
      <c r="G89" s="29"/>
      <c r="H89" s="29"/>
    </row>
    <row r="90" spans="2:18" x14ac:dyDescent="0.25">
      <c r="B90" s="103" t="s">
        <v>64</v>
      </c>
      <c r="C90" s="103"/>
      <c r="D90" s="103"/>
      <c r="E90" s="103"/>
      <c r="F90" s="103"/>
      <c r="G90" s="103"/>
      <c r="H90" s="103"/>
      <c r="I90" s="103"/>
      <c r="J90" s="103"/>
    </row>
    <row r="91" spans="2:18" ht="15" customHeight="1" x14ac:dyDescent="0.25"/>
    <row r="92" spans="2:18" ht="15" customHeight="1" x14ac:dyDescent="0.25"/>
  </sheetData>
  <sheetProtection selectLockedCells="1" selectUnlockedCells="1"/>
  <mergeCells count="217">
    <mergeCell ref="B88:J88"/>
    <mergeCell ref="L77:R77"/>
    <mergeCell ref="L78:R78"/>
    <mergeCell ref="L80:R80"/>
    <mergeCell ref="L81:R81"/>
    <mergeCell ref="B90:J90"/>
    <mergeCell ref="B81:I81"/>
    <mergeCell ref="B82:J82"/>
    <mergeCell ref="B84:J84"/>
    <mergeCell ref="B85:J85"/>
    <mergeCell ref="B86:J86"/>
    <mergeCell ref="D76:E76"/>
    <mergeCell ref="F76:G76"/>
    <mergeCell ref="H76:I76"/>
    <mergeCell ref="D77:E77"/>
    <mergeCell ref="F77:G77"/>
    <mergeCell ref="H77:I77"/>
    <mergeCell ref="L73:R73"/>
    <mergeCell ref="B74:B77"/>
    <mergeCell ref="D74:E74"/>
    <mergeCell ref="F74:G74"/>
    <mergeCell ref="H74:I74"/>
    <mergeCell ref="L74:R74"/>
    <mergeCell ref="D75:E75"/>
    <mergeCell ref="F75:G75"/>
    <mergeCell ref="H75:I75"/>
    <mergeCell ref="L75:R75"/>
    <mergeCell ref="D72:E72"/>
    <mergeCell ref="F72:G72"/>
    <mergeCell ref="H72:I72"/>
    <mergeCell ref="D73:E73"/>
    <mergeCell ref="F73:G73"/>
    <mergeCell ref="H73:I73"/>
    <mergeCell ref="L69:R69"/>
    <mergeCell ref="B70:B73"/>
    <mergeCell ref="D70:E70"/>
    <mergeCell ref="F70:G70"/>
    <mergeCell ref="H70:I70"/>
    <mergeCell ref="L70:R70"/>
    <mergeCell ref="D71:E71"/>
    <mergeCell ref="F71:G71"/>
    <mergeCell ref="H71:I71"/>
    <mergeCell ref="L71:R71"/>
    <mergeCell ref="L66:R66"/>
    <mergeCell ref="D67:E67"/>
    <mergeCell ref="F67:G67"/>
    <mergeCell ref="H67:I67"/>
    <mergeCell ref="L67:R67"/>
    <mergeCell ref="D68:E68"/>
    <mergeCell ref="F68:G68"/>
    <mergeCell ref="H68:I68"/>
    <mergeCell ref="L68:R68"/>
    <mergeCell ref="D65:E65"/>
    <mergeCell ref="F65:G65"/>
    <mergeCell ref="H65:I65"/>
    <mergeCell ref="B66:B69"/>
    <mergeCell ref="D66:E66"/>
    <mergeCell ref="F66:G66"/>
    <mergeCell ref="H66:I66"/>
    <mergeCell ref="D69:E69"/>
    <mergeCell ref="F69:G69"/>
    <mergeCell ref="H69:I69"/>
    <mergeCell ref="B62:B65"/>
    <mergeCell ref="H63:I63"/>
    <mergeCell ref="L63:R63"/>
    <mergeCell ref="D64:E64"/>
    <mergeCell ref="F64:G64"/>
    <mergeCell ref="H64:I64"/>
    <mergeCell ref="L64:R64"/>
    <mergeCell ref="D61:E61"/>
    <mergeCell ref="F61:G61"/>
    <mergeCell ref="H61:I61"/>
    <mergeCell ref="L61:R61"/>
    <mergeCell ref="D62:E62"/>
    <mergeCell ref="F62:G62"/>
    <mergeCell ref="H62:I62"/>
    <mergeCell ref="D63:E63"/>
    <mergeCell ref="F63:G63"/>
    <mergeCell ref="B54:J54"/>
    <mergeCell ref="B56:J56"/>
    <mergeCell ref="B58:F58"/>
    <mergeCell ref="G58:J58"/>
    <mergeCell ref="L59:R59"/>
    <mergeCell ref="L60:R60"/>
    <mergeCell ref="F50:G50"/>
    <mergeCell ref="L50:R50"/>
    <mergeCell ref="D51:E51"/>
    <mergeCell ref="F51:G51"/>
    <mergeCell ref="D52:E52"/>
    <mergeCell ref="F52:G52"/>
    <mergeCell ref="L52:R52"/>
    <mergeCell ref="H51:I51"/>
    <mergeCell ref="B47:B52"/>
    <mergeCell ref="D47:E47"/>
    <mergeCell ref="F47:G47"/>
    <mergeCell ref="L47:R47"/>
    <mergeCell ref="D48:E48"/>
    <mergeCell ref="F48:G48"/>
    <mergeCell ref="D49:E49"/>
    <mergeCell ref="F49:G49"/>
    <mergeCell ref="L49:R49"/>
    <mergeCell ref="D50:E50"/>
    <mergeCell ref="B41:B46"/>
    <mergeCell ref="D41:E41"/>
    <mergeCell ref="F41:G41"/>
    <mergeCell ref="L41:R41"/>
    <mergeCell ref="D42:E42"/>
    <mergeCell ref="F42:G42"/>
    <mergeCell ref="L42:R42"/>
    <mergeCell ref="D43:E43"/>
    <mergeCell ref="F43:G43"/>
    <mergeCell ref="L43:R43"/>
    <mergeCell ref="D44:E44"/>
    <mergeCell ref="F44:G44"/>
    <mergeCell ref="D45:E45"/>
    <mergeCell ref="F45:G45"/>
    <mergeCell ref="L45:R45"/>
    <mergeCell ref="D46:E46"/>
    <mergeCell ref="F46:G46"/>
    <mergeCell ref="L46:R46"/>
    <mergeCell ref="H45:I45"/>
    <mergeCell ref="H46:I46"/>
    <mergeCell ref="B35:B40"/>
    <mergeCell ref="D35:E35"/>
    <mergeCell ref="F35:G35"/>
    <mergeCell ref="D36:E36"/>
    <mergeCell ref="F36:G36"/>
    <mergeCell ref="D37:E37"/>
    <mergeCell ref="F37:G37"/>
    <mergeCell ref="D38:E38"/>
    <mergeCell ref="F38:G38"/>
    <mergeCell ref="D32:E32"/>
    <mergeCell ref="F32:G32"/>
    <mergeCell ref="L38:R38"/>
    <mergeCell ref="D39:E39"/>
    <mergeCell ref="F39:G39"/>
    <mergeCell ref="L39:R39"/>
    <mergeCell ref="D40:E40"/>
    <mergeCell ref="F40:G40"/>
    <mergeCell ref="L40:R40"/>
    <mergeCell ref="H39:I39"/>
    <mergeCell ref="H40:I40"/>
    <mergeCell ref="H36:I36"/>
    <mergeCell ref="H37:I37"/>
    <mergeCell ref="H38:I38"/>
    <mergeCell ref="D17:J17"/>
    <mergeCell ref="L17:R17"/>
    <mergeCell ref="L22:R22"/>
    <mergeCell ref="B23:J23"/>
    <mergeCell ref="B25:F25"/>
    <mergeCell ref="G25:J25"/>
    <mergeCell ref="K27:K29"/>
    <mergeCell ref="L27:R27"/>
    <mergeCell ref="D28:E28"/>
    <mergeCell ref="F28:G28"/>
    <mergeCell ref="L28:R28"/>
    <mergeCell ref="B29:B34"/>
    <mergeCell ref="L31:R31"/>
    <mergeCell ref="F33:G33"/>
    <mergeCell ref="L33:R33"/>
    <mergeCell ref="D34:E34"/>
    <mergeCell ref="F34:G34"/>
    <mergeCell ref="L34:R34"/>
    <mergeCell ref="H34:I34"/>
    <mergeCell ref="L29:R29"/>
    <mergeCell ref="D30:E30"/>
    <mergeCell ref="F30:G30"/>
    <mergeCell ref="D31:E31"/>
    <mergeCell ref="F31:G31"/>
    <mergeCell ref="H52:I52"/>
    <mergeCell ref="B14:C14"/>
    <mergeCell ref="D14:F14"/>
    <mergeCell ref="H14:J14"/>
    <mergeCell ref="B15:G15"/>
    <mergeCell ref="H15:J15"/>
    <mergeCell ref="B18:H18"/>
    <mergeCell ref="D29:E29"/>
    <mergeCell ref="F29:G29"/>
    <mergeCell ref="D33:E33"/>
    <mergeCell ref="H47:I47"/>
    <mergeCell ref="H48:I48"/>
    <mergeCell ref="H49:I49"/>
    <mergeCell ref="H50:I50"/>
    <mergeCell ref="H42:I42"/>
    <mergeCell ref="H43:I43"/>
    <mergeCell ref="H30:I30"/>
    <mergeCell ref="H31:I31"/>
    <mergeCell ref="H32:I32"/>
    <mergeCell ref="H35:I35"/>
    <mergeCell ref="H29:I29"/>
    <mergeCell ref="H33:I33"/>
    <mergeCell ref="H41:I41"/>
    <mergeCell ref="H44:I44"/>
    <mergeCell ref="C2:G2"/>
    <mergeCell ref="C3:G3"/>
    <mergeCell ref="L3:R3"/>
    <mergeCell ref="C4:G4"/>
    <mergeCell ref="L4:R4"/>
    <mergeCell ref="C5:G5"/>
    <mergeCell ref="B7:J7"/>
    <mergeCell ref="C8:J8"/>
    <mergeCell ref="H28:I28"/>
    <mergeCell ref="C9:J9"/>
    <mergeCell ref="C10:J10"/>
    <mergeCell ref="C11:G11"/>
    <mergeCell ref="B13:J13"/>
    <mergeCell ref="L18:R18"/>
    <mergeCell ref="B19:I19"/>
    <mergeCell ref="L19:R19"/>
    <mergeCell ref="L20:R20"/>
    <mergeCell ref="B21:J21"/>
    <mergeCell ref="L21:R21"/>
    <mergeCell ref="L15:R15"/>
    <mergeCell ref="B16:C16"/>
    <mergeCell ref="D16:J16"/>
    <mergeCell ref="L16:R16"/>
    <mergeCell ref="B17:C17"/>
  </mergeCells>
  <conditionalFormatting sqref="B29:B34 B62:B65">
    <cfRule type="cellIs" dxfId="6" priority="2" stopIfTrue="1" operator="equal">
      <formula>"N/A"</formula>
    </cfRule>
  </conditionalFormatting>
  <conditionalFormatting sqref="B35:B40 B66:B69">
    <cfRule type="cellIs" dxfId="5" priority="3" stopIfTrue="1" operator="equal">
      <formula>"N/A"</formula>
    </cfRule>
  </conditionalFormatting>
  <conditionalFormatting sqref="B41:B46 B70:B73">
    <cfRule type="cellIs" dxfId="4" priority="4" stopIfTrue="1" operator="equal">
      <formula>"N/A"</formula>
    </cfRule>
  </conditionalFormatting>
  <conditionalFormatting sqref="B47:B52 B74:B77">
    <cfRule type="cellIs" dxfId="3" priority="5" stopIfTrue="1" operator="equal">
      <formula>"N/A"</formula>
    </cfRule>
  </conditionalFormatting>
  <conditionalFormatting sqref="C29 C62">
    <cfRule type="cellIs" dxfId="2" priority="7" stopIfTrue="1" operator="equal">
      <formula>"N/A"</formula>
    </cfRule>
  </conditionalFormatting>
  <conditionalFormatting sqref="C30:C52 C63:C77">
    <cfRule type="cellIs" dxfId="1" priority="8" stopIfTrue="1" operator="equal">
      <formula>"N/A"</formula>
    </cfRule>
  </conditionalFormatting>
  <conditionalFormatting sqref="B82:J82 K85:K86">
    <cfRule type="cellIs" dxfId="0" priority="10" stopIfTrue="1" operator="equal">
      <formula>""</formula>
    </cfRule>
  </conditionalFormatting>
  <dataValidations count="4">
    <dataValidation type="whole" operator="greaterThanOrEqual" allowBlank="1" showErrorMessage="1" sqref="I19:J19">
      <formula1>0</formula1>
      <formula2>0</formula2>
    </dataValidation>
    <dataValidation type="list" operator="equal" allowBlank="1" sqref="G25:J25 H58:J58">
      <formula1>"INDIVIDUAL ONLY (max 2 players),ONE,TWO,THREE,FOUR"</formula1>
      <formula2>0</formula2>
    </dataValidation>
    <dataValidation type="list" operator="equal" allowBlank="1" sqref="G58">
      <formula1>"INDIVIDUAL ONLY (max 1 player),ONE,TWO,THREE,FOUR"</formula1>
      <formula2>0</formula2>
    </dataValidation>
    <dataValidation type="list" operator="equal" allowBlank="1" sqref="J81">
      <formula1>"YES,NO"</formula1>
      <formula2>0</formula2>
    </dataValidation>
  </dataValidations>
  <hyperlinks>
    <hyperlink ref="L4" r:id="rId1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" sqref="D1"/>
    </sheetView>
  </sheetViews>
  <sheetFormatPr defaultColWidth="8.7109375" defaultRowHeight="15" x14ac:dyDescent="0.25"/>
  <cols>
    <col min="1" max="1" width="30.42578125" style="30" customWidth="1"/>
    <col min="2" max="2" width="9.140625" style="30" customWidth="1"/>
    <col min="3" max="16384" width="8.7109375" style="30"/>
  </cols>
  <sheetData>
    <row r="1" spans="1:3" x14ac:dyDescent="0.25">
      <c r="A1" s="30" t="s">
        <v>47</v>
      </c>
      <c r="B1" s="30" t="s">
        <v>48</v>
      </c>
      <c r="C1" s="30" t="s">
        <v>49</v>
      </c>
    </row>
    <row r="2" spans="1:3" x14ac:dyDescent="0.25">
      <c r="A2" s="30" t="s">
        <v>50</v>
      </c>
      <c r="B2" s="30" t="s">
        <v>51</v>
      </c>
      <c r="C2" s="30" t="s">
        <v>52</v>
      </c>
    </row>
    <row r="3" spans="1:3" x14ac:dyDescent="0.25">
      <c r="A3" s="30" t="s">
        <v>53</v>
      </c>
    </row>
    <row r="4" spans="1:3" x14ac:dyDescent="0.25">
      <c r="A4" s="30" t="s">
        <v>54</v>
      </c>
    </row>
    <row r="5" spans="1:3" x14ac:dyDescent="0.25">
      <c r="A5" s="30" t="s">
        <v>55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Data Validation</vt:lpstr>
      <vt:lpstr>Sheet1!a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Ben Hubbard</cp:lastModifiedBy>
  <dcterms:created xsi:type="dcterms:W3CDTF">2022-02-14T13:55:54Z</dcterms:created>
  <dcterms:modified xsi:type="dcterms:W3CDTF">2022-02-14T20:15:41Z</dcterms:modified>
</cp:coreProperties>
</file>